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mc:AlternateContent xmlns:mc="http://schemas.openxmlformats.org/markup-compatibility/2006">
    <mc:Choice Requires="x15">
      <x15ac:absPath xmlns:x15ac="http://schemas.microsoft.com/office/spreadsheetml/2010/11/ac" url="C:\ROZPOČTY\ROZPOČTY 2023\TO Nymburk\16 - Oprava výhybek a kolejí žst. Nymburk hl. n\upraveno Praha druhé vypsání\"/>
    </mc:Choice>
  </mc:AlternateContent>
  <xr:revisionPtr revIDLastSave="0" documentId="13_ncr:1_{3DC3C787-03AC-49A9-844F-0EA02F92CF31}" xr6:coauthVersionLast="36" xr6:coauthVersionMax="36" xr10:uidLastSave="{00000000-0000-0000-0000-000000000000}"/>
  <bookViews>
    <workbookView xWindow="0" yWindow="0" windowWidth="28800" windowHeight="12270" xr2:uid="{00000000-000D-0000-FFFF-FFFF00000000}"/>
  </bookViews>
  <sheets>
    <sheet name="Rekapitulace stavby" sheetId="1" r:id="rId1"/>
    <sheet name="SO 01 - Oprava SK č.3,5 a..." sheetId="2" r:id="rId2"/>
    <sheet name="SO 02 - Oprava SK č.1,2 a..." sheetId="3" r:id="rId3"/>
    <sheet name="SO 03 - Přeprava mechanizace" sheetId="4" r:id="rId4"/>
    <sheet name="SO 04 - VON" sheetId="5" r:id="rId5"/>
    <sheet name="SO 05 - KSU a TP" sheetId="6" r:id="rId6"/>
  </sheets>
  <definedNames>
    <definedName name="_xlnm._FilterDatabase" localSheetId="1" hidden="1">'SO 01 - Oprava SK č.3,5 a...'!$C$120:$K$1979</definedName>
    <definedName name="_xlnm._FilterDatabase" localSheetId="2" hidden="1">'SO 02 - Oprava SK č.1,2 a...'!$C$120:$K$1030</definedName>
    <definedName name="_xlnm._FilterDatabase" localSheetId="3" hidden="1">'SO 03 - Přeprava mechanizace'!$C$116:$K$144</definedName>
    <definedName name="_xlnm._FilterDatabase" localSheetId="4" hidden="1">'SO 04 - VON'!$C$116:$K$148</definedName>
    <definedName name="_xlnm._FilterDatabase" localSheetId="5" hidden="1">'SO 05 - KSU a TP'!$C$116:$K$125</definedName>
    <definedName name="_xlnm.Print_Titles" localSheetId="0">'Rekapitulace stavby'!$92:$92</definedName>
    <definedName name="_xlnm.Print_Titles" localSheetId="1">'SO 01 - Oprava SK č.3,5 a...'!$120:$120</definedName>
    <definedName name="_xlnm.Print_Titles" localSheetId="2">'SO 02 - Oprava SK č.1,2 a...'!$120:$120</definedName>
    <definedName name="_xlnm.Print_Titles" localSheetId="3">'SO 03 - Přeprava mechanizace'!$116:$116</definedName>
    <definedName name="_xlnm.Print_Titles" localSheetId="4">'SO 04 - VON'!$116:$116</definedName>
    <definedName name="_xlnm.Print_Titles" localSheetId="5">'SO 05 - KSU a TP'!$116:$116</definedName>
    <definedName name="_xlnm.Print_Area" localSheetId="0">'Rekapitulace stavby'!$D$4:$AO$76,'Rekapitulace stavby'!$C$82:$AQ$100</definedName>
    <definedName name="_xlnm.Print_Area" localSheetId="1">'SO 01 - Oprava SK č.3,5 a...'!$C$4:$J$76,'SO 01 - Oprava SK č.3,5 a...'!$C$82:$J$102,'SO 01 - Oprava SK č.3,5 a...'!$C$108:$K$1979</definedName>
    <definedName name="_xlnm.Print_Area" localSheetId="2">'SO 02 - Oprava SK č.1,2 a...'!$C$4:$J$76,'SO 02 - Oprava SK č.1,2 a...'!$C$82:$J$102,'SO 02 - Oprava SK č.1,2 a...'!$C$108:$K$1030</definedName>
    <definedName name="_xlnm.Print_Area" localSheetId="3">'SO 03 - Přeprava mechanizace'!$C$4:$J$76,'SO 03 - Přeprava mechanizace'!$C$82:$J$98,'SO 03 - Přeprava mechanizace'!$C$104:$K$144</definedName>
    <definedName name="_xlnm.Print_Area" localSheetId="4">'SO 04 - VON'!$C$4:$J$76,'SO 04 - VON'!$C$82:$J$98,'SO 04 - VON'!$C$104:$K$148</definedName>
    <definedName name="_xlnm.Print_Area" localSheetId="5">'SO 05 - KSU a TP'!$C$4:$J$76,'SO 05 - KSU a TP'!$C$82:$J$98,'SO 05 - KSU a TP'!$C$104:$K$125</definedName>
  </definedNames>
  <calcPr calcId="191029"/>
</workbook>
</file>

<file path=xl/calcChain.xml><?xml version="1.0" encoding="utf-8"?>
<calcChain xmlns="http://schemas.openxmlformats.org/spreadsheetml/2006/main">
  <c r="J37" i="6" l="1"/>
  <c r="J36" i="6"/>
  <c r="AY99" i="1"/>
  <c r="J35" i="6"/>
  <c r="AX99" i="1" s="1"/>
  <c r="BI119" i="6"/>
  <c r="BH119" i="6"/>
  <c r="BG119" i="6"/>
  <c r="BF119" i="6"/>
  <c r="T119" i="6"/>
  <c r="T118" i="6" s="1"/>
  <c r="T117" i="6" s="1"/>
  <c r="R119" i="6"/>
  <c r="R118" i="6"/>
  <c r="R117" i="6" s="1"/>
  <c r="P119" i="6"/>
  <c r="P118" i="6"/>
  <c r="P117" i="6" s="1"/>
  <c r="AU99" i="1" s="1"/>
  <c r="J114" i="6"/>
  <c r="F113" i="6"/>
  <c r="F111" i="6"/>
  <c r="E109" i="6"/>
  <c r="J92" i="6"/>
  <c r="F91" i="6"/>
  <c r="F89" i="6"/>
  <c r="E87" i="6"/>
  <c r="J21" i="6"/>
  <c r="E21" i="6"/>
  <c r="J113" i="6" s="1"/>
  <c r="J20" i="6"/>
  <c r="J18" i="6"/>
  <c r="E18" i="6"/>
  <c r="F114" i="6" s="1"/>
  <c r="J17" i="6"/>
  <c r="J12" i="6"/>
  <c r="J111" i="6" s="1"/>
  <c r="E7" i="6"/>
  <c r="E85" i="6" s="1"/>
  <c r="J37" i="5"/>
  <c r="J36" i="5"/>
  <c r="AY98" i="1" s="1"/>
  <c r="J35" i="5"/>
  <c r="AX98" i="1"/>
  <c r="BI143" i="5"/>
  <c r="BH143" i="5"/>
  <c r="BG143" i="5"/>
  <c r="BF143" i="5"/>
  <c r="T143" i="5"/>
  <c r="R143" i="5"/>
  <c r="P143" i="5"/>
  <c r="BI137" i="5"/>
  <c r="BH137" i="5"/>
  <c r="BG137" i="5"/>
  <c r="BF137" i="5"/>
  <c r="T137" i="5"/>
  <c r="R137" i="5"/>
  <c r="P137" i="5"/>
  <c r="BI133" i="5"/>
  <c r="BH133" i="5"/>
  <c r="BG133" i="5"/>
  <c r="BF133" i="5"/>
  <c r="T133" i="5"/>
  <c r="R133" i="5"/>
  <c r="P133" i="5"/>
  <c r="BI129" i="5"/>
  <c r="BH129" i="5"/>
  <c r="BG129" i="5"/>
  <c r="BF129" i="5"/>
  <c r="T129" i="5"/>
  <c r="R129" i="5"/>
  <c r="P129" i="5"/>
  <c r="BI123" i="5"/>
  <c r="BH123" i="5"/>
  <c r="BG123" i="5"/>
  <c r="BF123" i="5"/>
  <c r="T123" i="5"/>
  <c r="R123" i="5"/>
  <c r="P123" i="5"/>
  <c r="BI119" i="5"/>
  <c r="BH119" i="5"/>
  <c r="BG119" i="5"/>
  <c r="BF119" i="5"/>
  <c r="T119" i="5"/>
  <c r="R119" i="5"/>
  <c r="P119" i="5"/>
  <c r="J114" i="5"/>
  <c r="F113" i="5"/>
  <c r="F111" i="5"/>
  <c r="E109" i="5"/>
  <c r="J92" i="5"/>
  <c r="F91" i="5"/>
  <c r="F89" i="5"/>
  <c r="E87" i="5"/>
  <c r="J21" i="5"/>
  <c r="E21" i="5"/>
  <c r="J113" i="5" s="1"/>
  <c r="J20" i="5"/>
  <c r="J18" i="5"/>
  <c r="E18" i="5"/>
  <c r="F114" i="5"/>
  <c r="J17" i="5"/>
  <c r="J12" i="5"/>
  <c r="J111" i="5"/>
  <c r="E7" i="5"/>
  <c r="E107" i="5" s="1"/>
  <c r="R118" i="4"/>
  <c r="R117" i="4" s="1"/>
  <c r="J37" i="4"/>
  <c r="J36" i="4"/>
  <c r="AY97" i="1"/>
  <c r="J35" i="4"/>
  <c r="AX97" i="1" s="1"/>
  <c r="BI140" i="4"/>
  <c r="BH140" i="4"/>
  <c r="BG140" i="4"/>
  <c r="BF140" i="4"/>
  <c r="T140" i="4"/>
  <c r="T118" i="4" s="1"/>
  <c r="T117" i="4" s="1"/>
  <c r="R140" i="4"/>
  <c r="P140" i="4"/>
  <c r="P118" i="4" s="1"/>
  <c r="P117" i="4" s="1"/>
  <c r="AU97" i="1" s="1"/>
  <c r="BI119" i="4"/>
  <c r="BH119" i="4"/>
  <c r="BG119" i="4"/>
  <c r="BF119" i="4"/>
  <c r="T119" i="4"/>
  <c r="R119" i="4"/>
  <c r="P119" i="4"/>
  <c r="J114" i="4"/>
  <c r="F113" i="4"/>
  <c r="F111" i="4"/>
  <c r="E109" i="4"/>
  <c r="J92" i="4"/>
  <c r="F91" i="4"/>
  <c r="F89" i="4"/>
  <c r="E87" i="4"/>
  <c r="J21" i="4"/>
  <c r="E21" i="4"/>
  <c r="J113" i="4" s="1"/>
  <c r="J20" i="4"/>
  <c r="J18" i="4"/>
  <c r="E18" i="4"/>
  <c r="F92" i="4"/>
  <c r="J17" i="4"/>
  <c r="J12" i="4"/>
  <c r="J111" i="4"/>
  <c r="E7" i="4"/>
  <c r="E107" i="4"/>
  <c r="J37" i="3"/>
  <c r="J36" i="3"/>
  <c r="AY96" i="1" s="1"/>
  <c r="J35" i="3"/>
  <c r="AX96" i="1"/>
  <c r="BI1027" i="3"/>
  <c r="BH1027" i="3"/>
  <c r="BG1027" i="3"/>
  <c r="BF1027" i="3"/>
  <c r="T1027" i="3"/>
  <c r="R1027" i="3"/>
  <c r="P1027" i="3"/>
  <c r="BI1022" i="3"/>
  <c r="BH1022" i="3"/>
  <c r="BG1022" i="3"/>
  <c r="BF1022" i="3"/>
  <c r="T1022" i="3"/>
  <c r="R1022" i="3"/>
  <c r="P1022" i="3"/>
  <c r="BI1017" i="3"/>
  <c r="BH1017" i="3"/>
  <c r="BG1017" i="3"/>
  <c r="BF1017" i="3"/>
  <c r="T1017" i="3"/>
  <c r="R1017" i="3"/>
  <c r="P1017" i="3"/>
  <c r="BI1011" i="3"/>
  <c r="BH1011" i="3"/>
  <c r="BG1011" i="3"/>
  <c r="BF1011" i="3"/>
  <c r="T1011" i="3"/>
  <c r="R1011" i="3"/>
  <c r="P1011" i="3"/>
  <c r="BI1002" i="3"/>
  <c r="BH1002" i="3"/>
  <c r="BG1002" i="3"/>
  <c r="BF1002" i="3"/>
  <c r="T1002" i="3"/>
  <c r="R1002" i="3"/>
  <c r="P1002" i="3"/>
  <c r="BI991" i="3"/>
  <c r="BH991" i="3"/>
  <c r="BG991" i="3"/>
  <c r="BF991" i="3"/>
  <c r="T991" i="3"/>
  <c r="R991" i="3"/>
  <c r="P991" i="3"/>
  <c r="BI982" i="3"/>
  <c r="BH982" i="3"/>
  <c r="BG982" i="3"/>
  <c r="BF982" i="3"/>
  <c r="T982" i="3"/>
  <c r="R982" i="3"/>
  <c r="P982" i="3"/>
  <c r="BI977" i="3"/>
  <c r="BH977" i="3"/>
  <c r="BG977" i="3"/>
  <c r="BF977" i="3"/>
  <c r="T977" i="3"/>
  <c r="R977" i="3"/>
  <c r="P977" i="3"/>
  <c r="BI970" i="3"/>
  <c r="BH970" i="3"/>
  <c r="BG970" i="3"/>
  <c r="BF970" i="3"/>
  <c r="T970" i="3"/>
  <c r="R970" i="3"/>
  <c r="P970" i="3"/>
  <c r="BI962" i="3"/>
  <c r="BH962" i="3"/>
  <c r="BG962" i="3"/>
  <c r="BF962" i="3"/>
  <c r="T962" i="3"/>
  <c r="R962" i="3"/>
  <c r="P962" i="3"/>
  <c r="BI955" i="3"/>
  <c r="BH955" i="3"/>
  <c r="BG955" i="3"/>
  <c r="BF955" i="3"/>
  <c r="T955" i="3"/>
  <c r="R955" i="3"/>
  <c r="P955" i="3"/>
  <c r="BI948" i="3"/>
  <c r="BH948" i="3"/>
  <c r="BG948" i="3"/>
  <c r="BF948" i="3"/>
  <c r="T948" i="3"/>
  <c r="R948" i="3"/>
  <c r="P948" i="3"/>
  <c r="BI941" i="3"/>
  <c r="BH941" i="3"/>
  <c r="BG941" i="3"/>
  <c r="BF941" i="3"/>
  <c r="T941" i="3"/>
  <c r="R941" i="3"/>
  <c r="P941" i="3"/>
  <c r="BI934" i="3"/>
  <c r="BH934" i="3"/>
  <c r="BG934" i="3"/>
  <c r="BF934" i="3"/>
  <c r="T934" i="3"/>
  <c r="R934" i="3"/>
  <c r="P934" i="3"/>
  <c r="BI929" i="3"/>
  <c r="BH929" i="3"/>
  <c r="BG929" i="3"/>
  <c r="BF929" i="3"/>
  <c r="T929" i="3"/>
  <c r="R929" i="3"/>
  <c r="P929" i="3"/>
  <c r="BI924" i="3"/>
  <c r="BH924" i="3"/>
  <c r="BG924" i="3"/>
  <c r="BF924" i="3"/>
  <c r="T924" i="3"/>
  <c r="R924" i="3"/>
  <c r="P924" i="3"/>
  <c r="BI919" i="3"/>
  <c r="BH919" i="3"/>
  <c r="BG919" i="3"/>
  <c r="BF919" i="3"/>
  <c r="T919" i="3"/>
  <c r="R919" i="3"/>
  <c r="P919" i="3"/>
  <c r="BI914" i="3"/>
  <c r="BH914" i="3"/>
  <c r="BG914" i="3"/>
  <c r="BF914" i="3"/>
  <c r="T914" i="3"/>
  <c r="R914" i="3"/>
  <c r="P914" i="3"/>
  <c r="BI909" i="3"/>
  <c r="BH909" i="3"/>
  <c r="BG909" i="3"/>
  <c r="BF909" i="3"/>
  <c r="T909" i="3"/>
  <c r="R909" i="3"/>
  <c r="P909" i="3"/>
  <c r="BI902" i="3"/>
  <c r="BH902" i="3"/>
  <c r="BG902" i="3"/>
  <c r="BF902" i="3"/>
  <c r="T902" i="3"/>
  <c r="R902" i="3"/>
  <c r="P902" i="3"/>
  <c r="BI895" i="3"/>
  <c r="BH895" i="3"/>
  <c r="BG895" i="3"/>
  <c r="BF895" i="3"/>
  <c r="T895" i="3"/>
  <c r="R895" i="3"/>
  <c r="P895" i="3"/>
  <c r="BI886" i="3"/>
  <c r="BH886" i="3"/>
  <c r="BG886" i="3"/>
  <c r="BF886" i="3"/>
  <c r="T886" i="3"/>
  <c r="R886" i="3"/>
  <c r="P886" i="3"/>
  <c r="BI879" i="3"/>
  <c r="BH879" i="3"/>
  <c r="BG879" i="3"/>
  <c r="BF879" i="3"/>
  <c r="T879" i="3"/>
  <c r="R879" i="3"/>
  <c r="P879" i="3"/>
  <c r="BI872" i="3"/>
  <c r="BH872" i="3"/>
  <c r="BG872" i="3"/>
  <c r="BF872" i="3"/>
  <c r="T872" i="3"/>
  <c r="R872" i="3"/>
  <c r="P872" i="3"/>
  <c r="BI867" i="3"/>
  <c r="BH867" i="3"/>
  <c r="BG867" i="3"/>
  <c r="BF867" i="3"/>
  <c r="T867" i="3"/>
  <c r="R867" i="3"/>
  <c r="P867" i="3"/>
  <c r="BI862" i="3"/>
  <c r="BH862" i="3"/>
  <c r="BG862" i="3"/>
  <c r="BF862" i="3"/>
  <c r="T862" i="3"/>
  <c r="R862" i="3"/>
  <c r="P862" i="3"/>
  <c r="BI857" i="3"/>
  <c r="BH857" i="3"/>
  <c r="BG857" i="3"/>
  <c r="BF857" i="3"/>
  <c r="T857" i="3"/>
  <c r="R857" i="3"/>
  <c r="P857" i="3"/>
  <c r="BI852" i="3"/>
  <c r="BH852" i="3"/>
  <c r="BG852" i="3"/>
  <c r="BF852" i="3"/>
  <c r="T852" i="3"/>
  <c r="R852" i="3"/>
  <c r="P852" i="3"/>
  <c r="BI847" i="3"/>
  <c r="BH847" i="3"/>
  <c r="BG847" i="3"/>
  <c r="BF847" i="3"/>
  <c r="T847" i="3"/>
  <c r="R847" i="3"/>
  <c r="P847" i="3"/>
  <c r="BI840" i="3"/>
  <c r="BH840" i="3"/>
  <c r="BG840" i="3"/>
  <c r="BF840" i="3"/>
  <c r="T840" i="3"/>
  <c r="R840" i="3"/>
  <c r="P840" i="3"/>
  <c r="BI833" i="3"/>
  <c r="BH833" i="3"/>
  <c r="BG833" i="3"/>
  <c r="BF833" i="3"/>
  <c r="T833" i="3"/>
  <c r="R833" i="3"/>
  <c r="P833" i="3"/>
  <c r="BI826" i="3"/>
  <c r="BH826" i="3"/>
  <c r="BG826" i="3"/>
  <c r="BF826" i="3"/>
  <c r="T826" i="3"/>
  <c r="R826" i="3"/>
  <c r="P826" i="3"/>
  <c r="BI821" i="3"/>
  <c r="BH821" i="3"/>
  <c r="BG821" i="3"/>
  <c r="BF821" i="3"/>
  <c r="T821" i="3"/>
  <c r="R821" i="3"/>
  <c r="P821" i="3"/>
  <c r="BI814" i="3"/>
  <c r="BH814" i="3"/>
  <c r="BG814" i="3"/>
  <c r="BF814" i="3"/>
  <c r="T814" i="3"/>
  <c r="R814" i="3"/>
  <c r="P814" i="3"/>
  <c r="BI809" i="3"/>
  <c r="BH809" i="3"/>
  <c r="BG809" i="3"/>
  <c r="BF809" i="3"/>
  <c r="T809" i="3"/>
  <c r="R809" i="3"/>
  <c r="P809" i="3"/>
  <c r="BI804" i="3"/>
  <c r="BH804" i="3"/>
  <c r="BG804" i="3"/>
  <c r="BF804" i="3"/>
  <c r="T804" i="3"/>
  <c r="R804" i="3"/>
  <c r="P804" i="3"/>
  <c r="BI799" i="3"/>
  <c r="BH799" i="3"/>
  <c r="BG799" i="3"/>
  <c r="BF799" i="3"/>
  <c r="T799" i="3"/>
  <c r="R799" i="3"/>
  <c r="P799" i="3"/>
  <c r="BI790" i="3"/>
  <c r="BH790" i="3"/>
  <c r="BG790" i="3"/>
  <c r="BF790" i="3"/>
  <c r="T790" i="3"/>
  <c r="R790" i="3"/>
  <c r="P790" i="3"/>
  <c r="BI781" i="3"/>
  <c r="BH781" i="3"/>
  <c r="BG781" i="3"/>
  <c r="BF781" i="3"/>
  <c r="T781" i="3"/>
  <c r="R781" i="3"/>
  <c r="P781" i="3"/>
  <c r="BI774" i="3"/>
  <c r="BH774" i="3"/>
  <c r="BG774" i="3"/>
  <c r="BF774" i="3"/>
  <c r="T774" i="3"/>
  <c r="R774" i="3"/>
  <c r="P774" i="3"/>
  <c r="BI767" i="3"/>
  <c r="BH767" i="3"/>
  <c r="BG767" i="3"/>
  <c r="BF767" i="3"/>
  <c r="T767" i="3"/>
  <c r="R767" i="3"/>
  <c r="P767" i="3"/>
  <c r="BI760" i="3"/>
  <c r="BH760" i="3"/>
  <c r="BG760" i="3"/>
  <c r="BF760" i="3"/>
  <c r="T760" i="3"/>
  <c r="R760" i="3"/>
  <c r="P760" i="3"/>
  <c r="BI753" i="3"/>
  <c r="BH753" i="3"/>
  <c r="BG753" i="3"/>
  <c r="BF753" i="3"/>
  <c r="T753" i="3"/>
  <c r="R753" i="3"/>
  <c r="P753" i="3"/>
  <c r="BI744" i="3"/>
  <c r="BH744" i="3"/>
  <c r="BG744" i="3"/>
  <c r="BF744" i="3"/>
  <c r="T744" i="3"/>
  <c r="R744" i="3"/>
  <c r="P744" i="3"/>
  <c r="BI729" i="3"/>
  <c r="BH729" i="3"/>
  <c r="BG729" i="3"/>
  <c r="BF729" i="3"/>
  <c r="T729" i="3"/>
  <c r="R729" i="3"/>
  <c r="P729" i="3"/>
  <c r="BI720" i="3"/>
  <c r="BH720" i="3"/>
  <c r="BG720" i="3"/>
  <c r="BF720" i="3"/>
  <c r="T720" i="3"/>
  <c r="R720" i="3"/>
  <c r="P720" i="3"/>
  <c r="BI705" i="3"/>
  <c r="BH705" i="3"/>
  <c r="BG705" i="3"/>
  <c r="BF705" i="3"/>
  <c r="T705" i="3"/>
  <c r="R705" i="3"/>
  <c r="P705" i="3"/>
  <c r="BI696" i="3"/>
  <c r="BH696" i="3"/>
  <c r="BG696" i="3"/>
  <c r="BF696" i="3"/>
  <c r="T696" i="3"/>
  <c r="R696" i="3"/>
  <c r="P696" i="3"/>
  <c r="BI681" i="3"/>
  <c r="BH681" i="3"/>
  <c r="BG681" i="3"/>
  <c r="BF681" i="3"/>
  <c r="T681" i="3"/>
  <c r="R681" i="3"/>
  <c r="P681" i="3"/>
  <c r="BI672" i="3"/>
  <c r="BH672" i="3"/>
  <c r="BG672" i="3"/>
  <c r="BF672" i="3"/>
  <c r="T672" i="3"/>
  <c r="R672" i="3"/>
  <c r="P672" i="3"/>
  <c r="BI664" i="3"/>
  <c r="BH664" i="3"/>
  <c r="BG664" i="3"/>
  <c r="BF664" i="3"/>
  <c r="T664" i="3"/>
  <c r="R664" i="3"/>
  <c r="P664" i="3"/>
  <c r="BI657" i="3"/>
  <c r="BH657" i="3"/>
  <c r="BG657" i="3"/>
  <c r="BF657" i="3"/>
  <c r="T657" i="3"/>
  <c r="R657" i="3"/>
  <c r="P657" i="3"/>
  <c r="BI648" i="3"/>
  <c r="BH648" i="3"/>
  <c r="BG648" i="3"/>
  <c r="BF648" i="3"/>
  <c r="T648" i="3"/>
  <c r="R648" i="3"/>
  <c r="P648" i="3"/>
  <c r="BI641" i="3"/>
  <c r="BH641" i="3"/>
  <c r="BG641" i="3"/>
  <c r="BF641" i="3"/>
  <c r="T641" i="3"/>
  <c r="R641" i="3"/>
  <c r="P641" i="3"/>
  <c r="BI632" i="3"/>
  <c r="BH632" i="3"/>
  <c r="BG632" i="3"/>
  <c r="BF632" i="3"/>
  <c r="T632" i="3"/>
  <c r="R632" i="3"/>
  <c r="P632" i="3"/>
  <c r="BI627" i="3"/>
  <c r="BH627" i="3"/>
  <c r="BG627" i="3"/>
  <c r="BF627" i="3"/>
  <c r="T627" i="3"/>
  <c r="R627" i="3"/>
  <c r="P627" i="3"/>
  <c r="BI612" i="3"/>
  <c r="BH612" i="3"/>
  <c r="BG612" i="3"/>
  <c r="BF612" i="3"/>
  <c r="T612" i="3"/>
  <c r="R612" i="3"/>
  <c r="P612" i="3"/>
  <c r="BI603" i="3"/>
  <c r="BH603" i="3"/>
  <c r="BG603" i="3"/>
  <c r="BF603" i="3"/>
  <c r="T603" i="3"/>
  <c r="R603" i="3"/>
  <c r="P603" i="3"/>
  <c r="BI598" i="3"/>
  <c r="BH598" i="3"/>
  <c r="BG598" i="3"/>
  <c r="BF598" i="3"/>
  <c r="T598" i="3"/>
  <c r="R598" i="3"/>
  <c r="P598" i="3"/>
  <c r="BI591" i="3"/>
  <c r="BH591" i="3"/>
  <c r="BG591" i="3"/>
  <c r="BF591" i="3"/>
  <c r="T591" i="3"/>
  <c r="R591" i="3"/>
  <c r="P591" i="3"/>
  <c r="BI584" i="3"/>
  <c r="BH584" i="3"/>
  <c r="BG584" i="3"/>
  <c r="BF584" i="3"/>
  <c r="T584" i="3"/>
  <c r="R584" i="3"/>
  <c r="P584" i="3"/>
  <c r="BI577" i="3"/>
  <c r="BH577" i="3"/>
  <c r="BG577" i="3"/>
  <c r="BF577" i="3"/>
  <c r="T577" i="3"/>
  <c r="R577" i="3"/>
  <c r="P577" i="3"/>
  <c r="BI568" i="3"/>
  <c r="BH568" i="3"/>
  <c r="BG568" i="3"/>
  <c r="BF568" i="3"/>
  <c r="T568" i="3"/>
  <c r="R568" i="3"/>
  <c r="P568" i="3"/>
  <c r="BI559" i="3"/>
  <c r="BH559" i="3"/>
  <c r="BG559" i="3"/>
  <c r="BF559" i="3"/>
  <c r="T559" i="3"/>
  <c r="R559" i="3"/>
  <c r="P559" i="3"/>
  <c r="BI550" i="3"/>
  <c r="BH550" i="3"/>
  <c r="BG550" i="3"/>
  <c r="BF550" i="3"/>
  <c r="T550" i="3"/>
  <c r="R550" i="3"/>
  <c r="P550" i="3"/>
  <c r="BI544" i="3"/>
  <c r="BH544" i="3"/>
  <c r="BG544" i="3"/>
  <c r="BF544" i="3"/>
  <c r="T544" i="3"/>
  <c r="R544" i="3"/>
  <c r="P544" i="3"/>
  <c r="BI525" i="3"/>
  <c r="BH525" i="3"/>
  <c r="BG525" i="3"/>
  <c r="BF525" i="3"/>
  <c r="T525" i="3"/>
  <c r="R525" i="3"/>
  <c r="P525" i="3"/>
  <c r="BI513" i="3"/>
  <c r="BH513" i="3"/>
  <c r="BG513" i="3"/>
  <c r="BF513" i="3"/>
  <c r="T513" i="3"/>
  <c r="R513" i="3"/>
  <c r="P513" i="3"/>
  <c r="BI509" i="3"/>
  <c r="BH509" i="3"/>
  <c r="BG509" i="3"/>
  <c r="BF509" i="3"/>
  <c r="T509" i="3"/>
  <c r="R509" i="3"/>
  <c r="P509" i="3"/>
  <c r="BI500" i="3"/>
  <c r="BH500" i="3"/>
  <c r="BG500" i="3"/>
  <c r="BF500" i="3"/>
  <c r="T500" i="3"/>
  <c r="R500" i="3"/>
  <c r="P500" i="3"/>
  <c r="BI493" i="3"/>
  <c r="BH493" i="3"/>
  <c r="BG493" i="3"/>
  <c r="BF493" i="3"/>
  <c r="T493" i="3"/>
  <c r="R493" i="3"/>
  <c r="P493" i="3"/>
  <c r="BI486" i="3"/>
  <c r="BH486" i="3"/>
  <c r="BG486" i="3"/>
  <c r="BF486" i="3"/>
  <c r="T486" i="3"/>
  <c r="R486" i="3"/>
  <c r="P486" i="3"/>
  <c r="BI480" i="3"/>
  <c r="BH480" i="3"/>
  <c r="BG480" i="3"/>
  <c r="BF480" i="3"/>
  <c r="T480" i="3"/>
  <c r="R480" i="3"/>
  <c r="P480" i="3"/>
  <c r="BI473" i="3"/>
  <c r="BH473" i="3"/>
  <c r="BG473" i="3"/>
  <c r="BF473" i="3"/>
  <c r="T473" i="3"/>
  <c r="R473" i="3"/>
  <c r="P473" i="3"/>
  <c r="BI466" i="3"/>
  <c r="BH466" i="3"/>
  <c r="BG466" i="3"/>
  <c r="BF466" i="3"/>
  <c r="T466" i="3"/>
  <c r="R466" i="3"/>
  <c r="P466" i="3"/>
  <c r="BI459" i="3"/>
  <c r="BH459" i="3"/>
  <c r="BG459" i="3"/>
  <c r="BF459" i="3"/>
  <c r="T459" i="3"/>
  <c r="R459" i="3"/>
  <c r="P459" i="3"/>
  <c r="BI452" i="3"/>
  <c r="BH452" i="3"/>
  <c r="BG452" i="3"/>
  <c r="BF452" i="3"/>
  <c r="T452" i="3"/>
  <c r="R452" i="3"/>
  <c r="P452" i="3"/>
  <c r="BI447" i="3"/>
  <c r="BH447" i="3"/>
  <c r="BG447" i="3"/>
  <c r="BF447" i="3"/>
  <c r="T447" i="3"/>
  <c r="R447" i="3"/>
  <c r="P447" i="3"/>
  <c r="BI442" i="3"/>
  <c r="BH442" i="3"/>
  <c r="BG442" i="3"/>
  <c r="BF442" i="3"/>
  <c r="T442" i="3"/>
  <c r="R442" i="3"/>
  <c r="P442" i="3"/>
  <c r="BI437" i="3"/>
  <c r="BH437" i="3"/>
  <c r="BG437" i="3"/>
  <c r="BF437" i="3"/>
  <c r="T437" i="3"/>
  <c r="R437" i="3"/>
  <c r="P437" i="3"/>
  <c r="BI432" i="3"/>
  <c r="BH432" i="3"/>
  <c r="BG432" i="3"/>
  <c r="BF432" i="3"/>
  <c r="T432" i="3"/>
  <c r="R432" i="3"/>
  <c r="P432" i="3"/>
  <c r="BI427" i="3"/>
  <c r="BH427" i="3"/>
  <c r="BG427" i="3"/>
  <c r="BF427" i="3"/>
  <c r="T427" i="3"/>
  <c r="R427" i="3"/>
  <c r="P427" i="3"/>
  <c r="BI422" i="3"/>
  <c r="BH422" i="3"/>
  <c r="BG422" i="3"/>
  <c r="BF422" i="3"/>
  <c r="T422" i="3"/>
  <c r="R422" i="3"/>
  <c r="P422" i="3"/>
  <c r="BI417" i="3"/>
  <c r="BH417" i="3"/>
  <c r="BG417" i="3"/>
  <c r="BF417" i="3"/>
  <c r="T417" i="3"/>
  <c r="R417" i="3"/>
  <c r="P417" i="3"/>
  <c r="BI412" i="3"/>
  <c r="BH412" i="3"/>
  <c r="BG412" i="3"/>
  <c r="BF412" i="3"/>
  <c r="T412" i="3"/>
  <c r="R412" i="3"/>
  <c r="P412" i="3"/>
  <c r="BI407" i="3"/>
  <c r="BH407" i="3"/>
  <c r="BG407" i="3"/>
  <c r="BF407" i="3"/>
  <c r="T407" i="3"/>
  <c r="R407" i="3"/>
  <c r="P407" i="3"/>
  <c r="BI402" i="3"/>
  <c r="BH402" i="3"/>
  <c r="BG402" i="3"/>
  <c r="BF402" i="3"/>
  <c r="T402" i="3"/>
  <c r="R402" i="3"/>
  <c r="P402" i="3"/>
  <c r="BI397" i="3"/>
  <c r="BH397" i="3"/>
  <c r="BG397" i="3"/>
  <c r="BF397" i="3"/>
  <c r="T397" i="3"/>
  <c r="R397" i="3"/>
  <c r="P397" i="3"/>
  <c r="BI392" i="3"/>
  <c r="BH392" i="3"/>
  <c r="BG392" i="3"/>
  <c r="BF392" i="3"/>
  <c r="T392" i="3"/>
  <c r="R392" i="3"/>
  <c r="P392" i="3"/>
  <c r="BI387" i="3"/>
  <c r="BH387" i="3"/>
  <c r="BG387" i="3"/>
  <c r="BF387" i="3"/>
  <c r="T387" i="3"/>
  <c r="R387" i="3"/>
  <c r="P387" i="3"/>
  <c r="BI381" i="3"/>
  <c r="BH381" i="3"/>
  <c r="BG381" i="3"/>
  <c r="BF381" i="3"/>
  <c r="T381" i="3"/>
  <c r="R381" i="3"/>
  <c r="P381" i="3"/>
  <c r="BI374" i="3"/>
  <c r="BH374" i="3"/>
  <c r="BG374" i="3"/>
  <c r="BF374" i="3"/>
  <c r="T374" i="3"/>
  <c r="R374" i="3"/>
  <c r="P374" i="3"/>
  <c r="BI367" i="3"/>
  <c r="BH367" i="3"/>
  <c r="BG367" i="3"/>
  <c r="BF367" i="3"/>
  <c r="T367" i="3"/>
  <c r="R367" i="3"/>
  <c r="P367" i="3"/>
  <c r="BI362" i="3"/>
  <c r="BH362" i="3"/>
  <c r="BG362" i="3"/>
  <c r="BF362" i="3"/>
  <c r="T362" i="3"/>
  <c r="R362" i="3"/>
  <c r="P362" i="3"/>
  <c r="BI356" i="3"/>
  <c r="BH356" i="3"/>
  <c r="BG356" i="3"/>
  <c r="BF356" i="3"/>
  <c r="T356" i="3"/>
  <c r="R356" i="3"/>
  <c r="P356" i="3"/>
  <c r="BI342" i="3"/>
  <c r="BH342" i="3"/>
  <c r="BG342" i="3"/>
  <c r="BF342" i="3"/>
  <c r="T342" i="3"/>
  <c r="R342" i="3"/>
  <c r="P342" i="3"/>
  <c r="BI321" i="3"/>
  <c r="BH321" i="3"/>
  <c r="BG321" i="3"/>
  <c r="BF321" i="3"/>
  <c r="T321" i="3"/>
  <c r="R321" i="3"/>
  <c r="P321" i="3"/>
  <c r="BI316" i="3"/>
  <c r="BH316" i="3"/>
  <c r="BG316" i="3"/>
  <c r="BF316" i="3"/>
  <c r="T316" i="3"/>
  <c r="R316" i="3"/>
  <c r="P316" i="3"/>
  <c r="BI300" i="3"/>
  <c r="BH300" i="3"/>
  <c r="BG300" i="3"/>
  <c r="BF300" i="3"/>
  <c r="T300" i="3"/>
  <c r="R300" i="3"/>
  <c r="P300" i="3"/>
  <c r="BI279" i="3"/>
  <c r="BH279" i="3"/>
  <c r="BG279" i="3"/>
  <c r="BF279" i="3"/>
  <c r="T279" i="3"/>
  <c r="R279" i="3"/>
  <c r="P279" i="3"/>
  <c r="BI258" i="3"/>
  <c r="BH258" i="3"/>
  <c r="BG258" i="3"/>
  <c r="BF258" i="3"/>
  <c r="T258" i="3"/>
  <c r="R258" i="3"/>
  <c r="P258" i="3"/>
  <c r="BI237" i="3"/>
  <c r="BH237" i="3"/>
  <c r="BG237" i="3"/>
  <c r="BF237" i="3"/>
  <c r="T237" i="3"/>
  <c r="R237" i="3"/>
  <c r="P237" i="3"/>
  <c r="BI231" i="3"/>
  <c r="BH231" i="3"/>
  <c r="BG231" i="3"/>
  <c r="BF231" i="3"/>
  <c r="T231" i="3"/>
  <c r="R231" i="3"/>
  <c r="P231" i="3"/>
  <c r="BI225" i="3"/>
  <c r="BH225" i="3"/>
  <c r="BG225" i="3"/>
  <c r="BF225" i="3"/>
  <c r="T225" i="3"/>
  <c r="R225" i="3"/>
  <c r="P225" i="3"/>
  <c r="BI219" i="3"/>
  <c r="BH219" i="3"/>
  <c r="BG219" i="3"/>
  <c r="BF219" i="3"/>
  <c r="T219" i="3"/>
  <c r="R219" i="3"/>
  <c r="P219" i="3"/>
  <c r="BI211" i="3"/>
  <c r="BH211" i="3"/>
  <c r="BG211" i="3"/>
  <c r="BF211" i="3"/>
  <c r="T211" i="3"/>
  <c r="R211" i="3"/>
  <c r="P211" i="3"/>
  <c r="BI205" i="3"/>
  <c r="BH205" i="3"/>
  <c r="BG205" i="3"/>
  <c r="BF205" i="3"/>
  <c r="T205" i="3"/>
  <c r="R205" i="3"/>
  <c r="P205" i="3"/>
  <c r="BI195" i="3"/>
  <c r="BH195" i="3"/>
  <c r="BG195" i="3"/>
  <c r="BF195" i="3"/>
  <c r="T195" i="3"/>
  <c r="R195" i="3"/>
  <c r="P195" i="3"/>
  <c r="BI187" i="3"/>
  <c r="BH187" i="3"/>
  <c r="BG187" i="3"/>
  <c r="BF187" i="3"/>
  <c r="T187" i="3"/>
  <c r="R187" i="3"/>
  <c r="P187" i="3"/>
  <c r="BI181" i="3"/>
  <c r="BH181" i="3"/>
  <c r="BG181" i="3"/>
  <c r="BF181" i="3"/>
  <c r="T181" i="3"/>
  <c r="R181" i="3"/>
  <c r="P181" i="3"/>
  <c r="BI171" i="3"/>
  <c r="BH171" i="3"/>
  <c r="BG171" i="3"/>
  <c r="BF171" i="3"/>
  <c r="T171" i="3"/>
  <c r="R171" i="3"/>
  <c r="P171" i="3"/>
  <c r="BI165" i="3"/>
  <c r="BH165" i="3"/>
  <c r="BG165" i="3"/>
  <c r="BF165" i="3"/>
  <c r="T165" i="3"/>
  <c r="R165" i="3"/>
  <c r="P165" i="3"/>
  <c r="BI155" i="3"/>
  <c r="BH155" i="3"/>
  <c r="BG155" i="3"/>
  <c r="BF155" i="3"/>
  <c r="T155" i="3"/>
  <c r="R155" i="3"/>
  <c r="P155" i="3"/>
  <c r="BI147" i="3"/>
  <c r="BH147" i="3"/>
  <c r="BG147" i="3"/>
  <c r="BF147" i="3"/>
  <c r="T147" i="3"/>
  <c r="R147" i="3"/>
  <c r="P147" i="3"/>
  <c r="BI141" i="3"/>
  <c r="BH141" i="3"/>
  <c r="BG141" i="3"/>
  <c r="BF141" i="3"/>
  <c r="T141" i="3"/>
  <c r="R141" i="3"/>
  <c r="P141" i="3"/>
  <c r="BI133" i="3"/>
  <c r="BH133" i="3"/>
  <c r="BG133" i="3"/>
  <c r="BF133" i="3"/>
  <c r="T133" i="3"/>
  <c r="R133" i="3"/>
  <c r="P133" i="3"/>
  <c r="BI123" i="3"/>
  <c r="BH123" i="3"/>
  <c r="BG123" i="3"/>
  <c r="BF123" i="3"/>
  <c r="T123" i="3"/>
  <c r="R123" i="3"/>
  <c r="P123" i="3"/>
  <c r="J118" i="3"/>
  <c r="F117" i="3"/>
  <c r="F115" i="3"/>
  <c r="E113" i="3"/>
  <c r="J92" i="3"/>
  <c r="F91" i="3"/>
  <c r="F89" i="3"/>
  <c r="E87" i="3"/>
  <c r="J21" i="3"/>
  <c r="E21" i="3"/>
  <c r="J117" i="3" s="1"/>
  <c r="J20" i="3"/>
  <c r="J18" i="3"/>
  <c r="E18" i="3"/>
  <c r="F92" i="3" s="1"/>
  <c r="J17" i="3"/>
  <c r="J12" i="3"/>
  <c r="J115" i="3" s="1"/>
  <c r="E7" i="3"/>
  <c r="E85" i="3" s="1"/>
  <c r="J37" i="2"/>
  <c r="J36" i="2"/>
  <c r="AY95" i="1" s="1"/>
  <c r="J35" i="2"/>
  <c r="AX95" i="1"/>
  <c r="BI1975" i="2"/>
  <c r="BH1975" i="2"/>
  <c r="BG1975" i="2"/>
  <c r="BF1975" i="2"/>
  <c r="T1975" i="2"/>
  <c r="R1975" i="2"/>
  <c r="P1975" i="2"/>
  <c r="BI1971" i="2"/>
  <c r="BH1971" i="2"/>
  <c r="BG1971" i="2"/>
  <c r="BF1971" i="2"/>
  <c r="T1971" i="2"/>
  <c r="R1971" i="2"/>
  <c r="P1971" i="2"/>
  <c r="BI1966" i="2"/>
  <c r="BH1966" i="2"/>
  <c r="BG1966" i="2"/>
  <c r="BF1966" i="2"/>
  <c r="T1966" i="2"/>
  <c r="R1966" i="2"/>
  <c r="P1966" i="2"/>
  <c r="BI1957" i="2"/>
  <c r="BH1957" i="2"/>
  <c r="BG1957" i="2"/>
  <c r="BF1957" i="2"/>
  <c r="T1957" i="2"/>
  <c r="R1957" i="2"/>
  <c r="P1957" i="2"/>
  <c r="BI1952" i="2"/>
  <c r="BH1952" i="2"/>
  <c r="BG1952" i="2"/>
  <c r="BF1952" i="2"/>
  <c r="T1952" i="2"/>
  <c r="R1952" i="2"/>
  <c r="P1952" i="2"/>
  <c r="BI1946" i="2"/>
  <c r="BH1946" i="2"/>
  <c r="BG1946" i="2"/>
  <c r="BF1946" i="2"/>
  <c r="T1946" i="2"/>
  <c r="R1946" i="2"/>
  <c r="P1946" i="2"/>
  <c r="BI1937" i="2"/>
  <c r="BH1937" i="2"/>
  <c r="BG1937" i="2"/>
  <c r="BF1937" i="2"/>
  <c r="T1937" i="2"/>
  <c r="R1937" i="2"/>
  <c r="P1937" i="2"/>
  <c r="BI1932" i="2"/>
  <c r="BH1932" i="2"/>
  <c r="BG1932" i="2"/>
  <c r="BF1932" i="2"/>
  <c r="T1932" i="2"/>
  <c r="R1932" i="2"/>
  <c r="P1932" i="2"/>
  <c r="BI1915" i="2"/>
  <c r="BH1915" i="2"/>
  <c r="BG1915" i="2"/>
  <c r="BF1915" i="2"/>
  <c r="T1915" i="2"/>
  <c r="R1915" i="2"/>
  <c r="P1915" i="2"/>
  <c r="BI1908" i="2"/>
  <c r="BH1908" i="2"/>
  <c r="BG1908" i="2"/>
  <c r="BF1908" i="2"/>
  <c r="T1908" i="2"/>
  <c r="R1908" i="2"/>
  <c r="P1908" i="2"/>
  <c r="BI1899" i="2"/>
  <c r="BH1899" i="2"/>
  <c r="BG1899" i="2"/>
  <c r="BF1899" i="2"/>
  <c r="T1899" i="2"/>
  <c r="R1899" i="2"/>
  <c r="P1899" i="2"/>
  <c r="BI1892" i="2"/>
  <c r="BH1892" i="2"/>
  <c r="BG1892" i="2"/>
  <c r="BF1892" i="2"/>
  <c r="T1892" i="2"/>
  <c r="R1892" i="2"/>
  <c r="P1892" i="2"/>
  <c r="BI1884" i="2"/>
  <c r="BH1884" i="2"/>
  <c r="BG1884" i="2"/>
  <c r="BF1884" i="2"/>
  <c r="T1884" i="2"/>
  <c r="R1884" i="2"/>
  <c r="P1884" i="2"/>
  <c r="BI1877" i="2"/>
  <c r="BH1877" i="2"/>
  <c r="BG1877" i="2"/>
  <c r="BF1877" i="2"/>
  <c r="T1877" i="2"/>
  <c r="R1877" i="2"/>
  <c r="P1877" i="2"/>
  <c r="BI1870" i="2"/>
  <c r="BH1870" i="2"/>
  <c r="BG1870" i="2"/>
  <c r="BF1870" i="2"/>
  <c r="T1870" i="2"/>
  <c r="R1870" i="2"/>
  <c r="P1870" i="2"/>
  <c r="BI1863" i="2"/>
  <c r="BH1863" i="2"/>
  <c r="BG1863" i="2"/>
  <c r="BF1863" i="2"/>
  <c r="T1863" i="2"/>
  <c r="R1863" i="2"/>
  <c r="P1863" i="2"/>
  <c r="BI1858" i="2"/>
  <c r="BH1858" i="2"/>
  <c r="BG1858" i="2"/>
  <c r="BF1858" i="2"/>
  <c r="T1858" i="2"/>
  <c r="R1858" i="2"/>
  <c r="P1858" i="2"/>
  <c r="BI1853" i="2"/>
  <c r="BH1853" i="2"/>
  <c r="BG1853" i="2"/>
  <c r="BF1853" i="2"/>
  <c r="T1853" i="2"/>
  <c r="R1853" i="2"/>
  <c r="P1853" i="2"/>
  <c r="BI1838" i="2"/>
  <c r="BH1838" i="2"/>
  <c r="BG1838" i="2"/>
  <c r="BF1838" i="2"/>
  <c r="T1838" i="2"/>
  <c r="R1838" i="2"/>
  <c r="P1838" i="2"/>
  <c r="BI1823" i="2"/>
  <c r="BH1823" i="2"/>
  <c r="BG1823" i="2"/>
  <c r="BF1823" i="2"/>
  <c r="T1823" i="2"/>
  <c r="R1823" i="2"/>
  <c r="P1823" i="2"/>
  <c r="BI1818" i="2"/>
  <c r="BH1818" i="2"/>
  <c r="BG1818" i="2"/>
  <c r="BF1818" i="2"/>
  <c r="T1818" i="2"/>
  <c r="R1818" i="2"/>
  <c r="P1818" i="2"/>
  <c r="BI1814" i="2"/>
  <c r="BH1814" i="2"/>
  <c r="BG1814" i="2"/>
  <c r="BF1814" i="2"/>
  <c r="T1814" i="2"/>
  <c r="R1814" i="2"/>
  <c r="P1814" i="2"/>
  <c r="BI1808" i="2"/>
  <c r="BH1808" i="2"/>
  <c r="BG1808" i="2"/>
  <c r="BF1808" i="2"/>
  <c r="T1808" i="2"/>
  <c r="R1808" i="2"/>
  <c r="P1808" i="2"/>
  <c r="BI1801" i="2"/>
  <c r="BH1801" i="2"/>
  <c r="BG1801" i="2"/>
  <c r="BF1801" i="2"/>
  <c r="T1801" i="2"/>
  <c r="R1801" i="2"/>
  <c r="P1801" i="2"/>
  <c r="BI1796" i="2"/>
  <c r="BH1796" i="2"/>
  <c r="BG1796" i="2"/>
  <c r="BF1796" i="2"/>
  <c r="T1796" i="2"/>
  <c r="R1796" i="2"/>
  <c r="P1796" i="2"/>
  <c r="BI1791" i="2"/>
  <c r="BH1791" i="2"/>
  <c r="BG1791" i="2"/>
  <c r="BF1791" i="2"/>
  <c r="T1791" i="2"/>
  <c r="R1791" i="2"/>
  <c r="P1791" i="2"/>
  <c r="BI1784" i="2"/>
  <c r="BH1784" i="2"/>
  <c r="BG1784" i="2"/>
  <c r="BF1784" i="2"/>
  <c r="T1784" i="2"/>
  <c r="R1784" i="2"/>
  <c r="P1784" i="2"/>
  <c r="BI1779" i="2"/>
  <c r="BH1779" i="2"/>
  <c r="BG1779" i="2"/>
  <c r="BF1779" i="2"/>
  <c r="T1779" i="2"/>
  <c r="R1779" i="2"/>
  <c r="P1779" i="2"/>
  <c r="BI1774" i="2"/>
  <c r="BH1774" i="2"/>
  <c r="BG1774" i="2"/>
  <c r="BF1774" i="2"/>
  <c r="T1774" i="2"/>
  <c r="R1774" i="2"/>
  <c r="P1774" i="2"/>
  <c r="BI1769" i="2"/>
  <c r="BH1769" i="2"/>
  <c r="BG1769" i="2"/>
  <c r="BF1769" i="2"/>
  <c r="T1769" i="2"/>
  <c r="R1769" i="2"/>
  <c r="P1769" i="2"/>
  <c r="BI1762" i="2"/>
  <c r="BH1762" i="2"/>
  <c r="BG1762" i="2"/>
  <c r="BF1762" i="2"/>
  <c r="T1762" i="2"/>
  <c r="R1762" i="2"/>
  <c r="P1762" i="2"/>
  <c r="BI1755" i="2"/>
  <c r="BH1755" i="2"/>
  <c r="BG1755" i="2"/>
  <c r="BF1755" i="2"/>
  <c r="T1755" i="2"/>
  <c r="R1755" i="2"/>
  <c r="P1755" i="2"/>
  <c r="BI1750" i="2"/>
  <c r="BH1750" i="2"/>
  <c r="BG1750" i="2"/>
  <c r="BF1750" i="2"/>
  <c r="T1750" i="2"/>
  <c r="R1750" i="2"/>
  <c r="P1750" i="2"/>
  <c r="BI1745" i="2"/>
  <c r="BH1745" i="2"/>
  <c r="BG1745" i="2"/>
  <c r="BF1745" i="2"/>
  <c r="T1745" i="2"/>
  <c r="R1745" i="2"/>
  <c r="P1745" i="2"/>
  <c r="BI1736" i="2"/>
  <c r="BH1736" i="2"/>
  <c r="BG1736" i="2"/>
  <c r="BF1736" i="2"/>
  <c r="T1736" i="2"/>
  <c r="R1736" i="2"/>
  <c r="P1736" i="2"/>
  <c r="BI1727" i="2"/>
  <c r="BH1727" i="2"/>
  <c r="BG1727" i="2"/>
  <c r="BF1727" i="2"/>
  <c r="T1727" i="2"/>
  <c r="R1727" i="2"/>
  <c r="P1727" i="2"/>
  <c r="BI1722" i="2"/>
  <c r="BH1722" i="2"/>
  <c r="BG1722" i="2"/>
  <c r="BF1722" i="2"/>
  <c r="T1722" i="2"/>
  <c r="R1722" i="2"/>
  <c r="P1722" i="2"/>
  <c r="BI1713" i="2"/>
  <c r="BH1713" i="2"/>
  <c r="BG1713" i="2"/>
  <c r="BF1713" i="2"/>
  <c r="T1713" i="2"/>
  <c r="R1713" i="2"/>
  <c r="P1713" i="2"/>
  <c r="BI1704" i="2"/>
  <c r="BH1704" i="2"/>
  <c r="BG1704" i="2"/>
  <c r="BF1704" i="2"/>
  <c r="T1704" i="2"/>
  <c r="R1704" i="2"/>
  <c r="P1704" i="2"/>
  <c r="BI1699" i="2"/>
  <c r="BH1699" i="2"/>
  <c r="BG1699" i="2"/>
  <c r="BF1699" i="2"/>
  <c r="T1699" i="2"/>
  <c r="R1699" i="2"/>
  <c r="P1699" i="2"/>
  <c r="BI1694" i="2"/>
  <c r="BH1694" i="2"/>
  <c r="BG1694" i="2"/>
  <c r="BF1694" i="2"/>
  <c r="T1694" i="2"/>
  <c r="R1694" i="2"/>
  <c r="P1694" i="2"/>
  <c r="BI1689" i="2"/>
  <c r="BH1689" i="2"/>
  <c r="BG1689" i="2"/>
  <c r="BF1689" i="2"/>
  <c r="T1689" i="2"/>
  <c r="R1689" i="2"/>
  <c r="P1689" i="2"/>
  <c r="BI1684" i="2"/>
  <c r="BH1684" i="2"/>
  <c r="BG1684" i="2"/>
  <c r="BF1684" i="2"/>
  <c r="T1684" i="2"/>
  <c r="R1684" i="2"/>
  <c r="P1684" i="2"/>
  <c r="BI1679" i="2"/>
  <c r="BH1679" i="2"/>
  <c r="BG1679" i="2"/>
  <c r="BF1679" i="2"/>
  <c r="T1679" i="2"/>
  <c r="R1679" i="2"/>
  <c r="P1679" i="2"/>
  <c r="BI1674" i="2"/>
  <c r="BH1674" i="2"/>
  <c r="BG1674" i="2"/>
  <c r="BF1674" i="2"/>
  <c r="T1674" i="2"/>
  <c r="R1674" i="2"/>
  <c r="P1674" i="2"/>
  <c r="BI1669" i="2"/>
  <c r="BH1669" i="2"/>
  <c r="BG1669" i="2"/>
  <c r="BF1669" i="2"/>
  <c r="T1669" i="2"/>
  <c r="R1669" i="2"/>
  <c r="P1669" i="2"/>
  <c r="BI1664" i="2"/>
  <c r="BH1664" i="2"/>
  <c r="BG1664" i="2"/>
  <c r="BF1664" i="2"/>
  <c r="T1664" i="2"/>
  <c r="R1664" i="2"/>
  <c r="P1664" i="2"/>
  <c r="BI1659" i="2"/>
  <c r="BH1659" i="2"/>
  <c r="BG1659" i="2"/>
  <c r="BF1659" i="2"/>
  <c r="T1659" i="2"/>
  <c r="R1659" i="2"/>
  <c r="P1659" i="2"/>
  <c r="BI1650" i="2"/>
  <c r="BH1650" i="2"/>
  <c r="BG1650" i="2"/>
  <c r="BF1650" i="2"/>
  <c r="T1650" i="2"/>
  <c r="R1650" i="2"/>
  <c r="P1650" i="2"/>
  <c r="BI1641" i="2"/>
  <c r="BH1641" i="2"/>
  <c r="BG1641" i="2"/>
  <c r="BF1641" i="2"/>
  <c r="T1641" i="2"/>
  <c r="R1641" i="2"/>
  <c r="P1641" i="2"/>
  <c r="BI1632" i="2"/>
  <c r="BH1632" i="2"/>
  <c r="BG1632" i="2"/>
  <c r="BF1632" i="2"/>
  <c r="T1632" i="2"/>
  <c r="R1632" i="2"/>
  <c r="P1632" i="2"/>
  <c r="BI1623" i="2"/>
  <c r="BH1623" i="2"/>
  <c r="BG1623" i="2"/>
  <c r="BF1623" i="2"/>
  <c r="T1623" i="2"/>
  <c r="R1623" i="2"/>
  <c r="P1623" i="2"/>
  <c r="BI1618" i="2"/>
  <c r="BH1618" i="2"/>
  <c r="BG1618" i="2"/>
  <c r="BF1618" i="2"/>
  <c r="T1618" i="2"/>
  <c r="R1618" i="2"/>
  <c r="P1618" i="2"/>
  <c r="BI1613" i="2"/>
  <c r="BH1613" i="2"/>
  <c r="BG1613" i="2"/>
  <c r="BF1613" i="2"/>
  <c r="T1613" i="2"/>
  <c r="R1613" i="2"/>
  <c r="P1613" i="2"/>
  <c r="BI1608" i="2"/>
  <c r="BH1608" i="2"/>
  <c r="BG1608" i="2"/>
  <c r="BF1608" i="2"/>
  <c r="T1608" i="2"/>
  <c r="R1608" i="2"/>
  <c r="P1608" i="2"/>
  <c r="BI1601" i="2"/>
  <c r="BH1601" i="2"/>
  <c r="BG1601" i="2"/>
  <c r="BF1601" i="2"/>
  <c r="T1601" i="2"/>
  <c r="R1601" i="2"/>
  <c r="P1601" i="2"/>
  <c r="BI1594" i="2"/>
  <c r="BH1594" i="2"/>
  <c r="BG1594" i="2"/>
  <c r="BF1594" i="2"/>
  <c r="T1594" i="2"/>
  <c r="R1594" i="2"/>
  <c r="P1594" i="2"/>
  <c r="BI1577" i="2"/>
  <c r="BH1577" i="2"/>
  <c r="BG1577" i="2"/>
  <c r="BF1577" i="2"/>
  <c r="T1577" i="2"/>
  <c r="R1577" i="2"/>
  <c r="P1577" i="2"/>
  <c r="BI1560" i="2"/>
  <c r="BH1560" i="2"/>
  <c r="BG1560" i="2"/>
  <c r="BF1560" i="2"/>
  <c r="T1560" i="2"/>
  <c r="R1560" i="2"/>
  <c r="P1560" i="2"/>
  <c r="BI1551" i="2"/>
  <c r="BH1551" i="2"/>
  <c r="BG1551" i="2"/>
  <c r="BF1551" i="2"/>
  <c r="T1551" i="2"/>
  <c r="R1551" i="2"/>
  <c r="P1551" i="2"/>
  <c r="BI1536" i="2"/>
  <c r="BH1536" i="2"/>
  <c r="BG1536" i="2"/>
  <c r="BF1536" i="2"/>
  <c r="T1536" i="2"/>
  <c r="R1536" i="2"/>
  <c r="P1536" i="2"/>
  <c r="BI1531" i="2"/>
  <c r="BH1531" i="2"/>
  <c r="BG1531" i="2"/>
  <c r="BF1531" i="2"/>
  <c r="T1531" i="2"/>
  <c r="R1531" i="2"/>
  <c r="P1531" i="2"/>
  <c r="BI1506" i="2"/>
  <c r="BH1506" i="2"/>
  <c r="BG1506" i="2"/>
  <c r="BF1506" i="2"/>
  <c r="T1506" i="2"/>
  <c r="R1506" i="2"/>
  <c r="P1506" i="2"/>
  <c r="BI1496" i="2"/>
  <c r="BH1496" i="2"/>
  <c r="BG1496" i="2"/>
  <c r="BF1496" i="2"/>
  <c r="T1496" i="2"/>
  <c r="R1496" i="2"/>
  <c r="P1496" i="2"/>
  <c r="BI1491" i="2"/>
  <c r="BH1491" i="2"/>
  <c r="BG1491" i="2"/>
  <c r="BF1491" i="2"/>
  <c r="T1491" i="2"/>
  <c r="R1491" i="2"/>
  <c r="P1491" i="2"/>
  <c r="BI1477" i="2"/>
  <c r="BH1477" i="2"/>
  <c r="BG1477" i="2"/>
  <c r="BF1477" i="2"/>
  <c r="T1477" i="2"/>
  <c r="R1477" i="2"/>
  <c r="P1477" i="2"/>
  <c r="BI1460" i="2"/>
  <c r="BH1460" i="2"/>
  <c r="BG1460" i="2"/>
  <c r="BF1460" i="2"/>
  <c r="T1460" i="2"/>
  <c r="R1460" i="2"/>
  <c r="P1460" i="2"/>
  <c r="BI1454" i="2"/>
  <c r="BH1454" i="2"/>
  <c r="BG1454" i="2"/>
  <c r="BF1454" i="2"/>
  <c r="T1454" i="2"/>
  <c r="R1454" i="2"/>
  <c r="P1454" i="2"/>
  <c r="BI1433" i="2"/>
  <c r="BH1433" i="2"/>
  <c r="BG1433" i="2"/>
  <c r="BF1433" i="2"/>
  <c r="T1433" i="2"/>
  <c r="R1433" i="2"/>
  <c r="P1433" i="2"/>
  <c r="BI1429" i="2"/>
  <c r="BH1429" i="2"/>
  <c r="BG1429" i="2"/>
  <c r="BF1429" i="2"/>
  <c r="T1429" i="2"/>
  <c r="R1429" i="2"/>
  <c r="P1429" i="2"/>
  <c r="BI1425" i="2"/>
  <c r="BH1425" i="2"/>
  <c r="BG1425" i="2"/>
  <c r="BF1425" i="2"/>
  <c r="T1425" i="2"/>
  <c r="R1425" i="2"/>
  <c r="P1425" i="2"/>
  <c r="BI1414" i="2"/>
  <c r="BH1414" i="2"/>
  <c r="BG1414" i="2"/>
  <c r="BF1414" i="2"/>
  <c r="T1414" i="2"/>
  <c r="R1414" i="2"/>
  <c r="P1414" i="2"/>
  <c r="BI1395" i="2"/>
  <c r="BH1395" i="2"/>
  <c r="BG1395" i="2"/>
  <c r="BF1395" i="2"/>
  <c r="T1395" i="2"/>
  <c r="R1395" i="2"/>
  <c r="P1395" i="2"/>
  <c r="BI1384" i="2"/>
  <c r="BH1384" i="2"/>
  <c r="BG1384" i="2"/>
  <c r="BF1384" i="2"/>
  <c r="T1384" i="2"/>
  <c r="R1384" i="2"/>
  <c r="P1384" i="2"/>
  <c r="BI1365" i="2"/>
  <c r="BH1365" i="2"/>
  <c r="BG1365" i="2"/>
  <c r="BF1365" i="2"/>
  <c r="T1365" i="2"/>
  <c r="R1365" i="2"/>
  <c r="P1365" i="2"/>
  <c r="BI1354" i="2"/>
  <c r="BH1354" i="2"/>
  <c r="BG1354" i="2"/>
  <c r="BF1354" i="2"/>
  <c r="T1354" i="2"/>
  <c r="R1354" i="2"/>
  <c r="P1354" i="2"/>
  <c r="BI1335" i="2"/>
  <c r="BH1335" i="2"/>
  <c r="BG1335" i="2"/>
  <c r="BF1335" i="2"/>
  <c r="T1335" i="2"/>
  <c r="R1335" i="2"/>
  <c r="P1335" i="2"/>
  <c r="BI1326" i="2"/>
  <c r="BH1326" i="2"/>
  <c r="BG1326" i="2"/>
  <c r="BF1326" i="2"/>
  <c r="T1326" i="2"/>
  <c r="R1326" i="2"/>
  <c r="P1326" i="2"/>
  <c r="BI1317" i="2"/>
  <c r="BH1317" i="2"/>
  <c r="BG1317" i="2"/>
  <c r="BF1317" i="2"/>
  <c r="T1317" i="2"/>
  <c r="R1317" i="2"/>
  <c r="P1317" i="2"/>
  <c r="BI1312" i="2"/>
  <c r="BH1312" i="2"/>
  <c r="BG1312" i="2"/>
  <c r="BF1312" i="2"/>
  <c r="T1312" i="2"/>
  <c r="R1312" i="2"/>
  <c r="P1312" i="2"/>
  <c r="BI1307" i="2"/>
  <c r="BH1307" i="2"/>
  <c r="BG1307" i="2"/>
  <c r="BF1307" i="2"/>
  <c r="T1307" i="2"/>
  <c r="R1307" i="2"/>
  <c r="P1307" i="2"/>
  <c r="BI1300" i="2"/>
  <c r="BH1300" i="2"/>
  <c r="BG1300" i="2"/>
  <c r="BF1300" i="2"/>
  <c r="T1300" i="2"/>
  <c r="R1300" i="2"/>
  <c r="P1300" i="2"/>
  <c r="BI1291" i="2"/>
  <c r="BH1291" i="2"/>
  <c r="BG1291" i="2"/>
  <c r="BF1291" i="2"/>
  <c r="T1291" i="2"/>
  <c r="R1291" i="2"/>
  <c r="P1291" i="2"/>
  <c r="BI1282" i="2"/>
  <c r="BH1282" i="2"/>
  <c r="BG1282" i="2"/>
  <c r="BF1282" i="2"/>
  <c r="T1282" i="2"/>
  <c r="R1282" i="2"/>
  <c r="P1282" i="2"/>
  <c r="BI1269" i="2"/>
  <c r="BH1269" i="2"/>
  <c r="BG1269" i="2"/>
  <c r="BF1269" i="2"/>
  <c r="T1269" i="2"/>
  <c r="R1269" i="2"/>
  <c r="P1269" i="2"/>
  <c r="BI1264" i="2"/>
  <c r="BH1264" i="2"/>
  <c r="BG1264" i="2"/>
  <c r="BF1264" i="2"/>
  <c r="T1264" i="2"/>
  <c r="R1264" i="2"/>
  <c r="P1264" i="2"/>
  <c r="BI1255" i="2"/>
  <c r="BH1255" i="2"/>
  <c r="BG1255" i="2"/>
  <c r="BF1255" i="2"/>
  <c r="T1255" i="2"/>
  <c r="R1255" i="2"/>
  <c r="P1255" i="2"/>
  <c r="BI1250" i="2"/>
  <c r="BH1250" i="2"/>
  <c r="BG1250" i="2"/>
  <c r="BF1250" i="2"/>
  <c r="T1250" i="2"/>
  <c r="R1250" i="2"/>
  <c r="P1250" i="2"/>
  <c r="BI1243" i="2"/>
  <c r="BH1243" i="2"/>
  <c r="BG1243" i="2"/>
  <c r="BF1243" i="2"/>
  <c r="T1243" i="2"/>
  <c r="R1243" i="2"/>
  <c r="P1243" i="2"/>
  <c r="BI1232" i="2"/>
  <c r="BH1232" i="2"/>
  <c r="BG1232" i="2"/>
  <c r="BF1232" i="2"/>
  <c r="T1232" i="2"/>
  <c r="R1232" i="2"/>
  <c r="P1232" i="2"/>
  <c r="BI1223" i="2"/>
  <c r="BH1223" i="2"/>
  <c r="BG1223" i="2"/>
  <c r="BF1223" i="2"/>
  <c r="T1223" i="2"/>
  <c r="R1223" i="2"/>
  <c r="P1223" i="2"/>
  <c r="BI1204" i="2"/>
  <c r="BH1204" i="2"/>
  <c r="BG1204" i="2"/>
  <c r="BF1204" i="2"/>
  <c r="T1204" i="2"/>
  <c r="R1204" i="2"/>
  <c r="P1204" i="2"/>
  <c r="BI1197" i="2"/>
  <c r="BH1197" i="2"/>
  <c r="BG1197" i="2"/>
  <c r="BF1197" i="2"/>
  <c r="T1197" i="2"/>
  <c r="R1197" i="2"/>
  <c r="P1197" i="2"/>
  <c r="BI1190" i="2"/>
  <c r="BH1190" i="2"/>
  <c r="BG1190" i="2"/>
  <c r="BF1190" i="2"/>
  <c r="T1190" i="2"/>
  <c r="R1190" i="2"/>
  <c r="P1190" i="2"/>
  <c r="BI1175" i="2"/>
  <c r="BH1175" i="2"/>
  <c r="BG1175" i="2"/>
  <c r="BF1175" i="2"/>
  <c r="T1175" i="2"/>
  <c r="R1175" i="2"/>
  <c r="P1175" i="2"/>
  <c r="BI1170" i="2"/>
  <c r="BH1170" i="2"/>
  <c r="BG1170" i="2"/>
  <c r="BF1170" i="2"/>
  <c r="T1170" i="2"/>
  <c r="R1170" i="2"/>
  <c r="P1170" i="2"/>
  <c r="BI1165" i="2"/>
  <c r="BH1165" i="2"/>
  <c r="BG1165" i="2"/>
  <c r="BF1165" i="2"/>
  <c r="T1165" i="2"/>
  <c r="R1165" i="2"/>
  <c r="P1165" i="2"/>
  <c r="BI1156" i="2"/>
  <c r="BH1156" i="2"/>
  <c r="BG1156" i="2"/>
  <c r="BF1156" i="2"/>
  <c r="T1156" i="2"/>
  <c r="R1156" i="2"/>
  <c r="P1156" i="2"/>
  <c r="BI1148" i="2"/>
  <c r="BH1148" i="2"/>
  <c r="BG1148" i="2"/>
  <c r="BF1148" i="2"/>
  <c r="T1148" i="2"/>
  <c r="R1148" i="2"/>
  <c r="P1148" i="2"/>
  <c r="BI1121" i="2"/>
  <c r="BH1121" i="2"/>
  <c r="BG1121" i="2"/>
  <c r="BF1121" i="2"/>
  <c r="T1121" i="2"/>
  <c r="R1121" i="2"/>
  <c r="P1121" i="2"/>
  <c r="BI1112" i="2"/>
  <c r="BH1112" i="2"/>
  <c r="BG1112" i="2"/>
  <c r="BF1112" i="2"/>
  <c r="T1112" i="2"/>
  <c r="R1112" i="2"/>
  <c r="P1112" i="2"/>
  <c r="BI1107" i="2"/>
  <c r="BH1107" i="2"/>
  <c r="BG1107" i="2"/>
  <c r="BF1107" i="2"/>
  <c r="T1107" i="2"/>
  <c r="R1107" i="2"/>
  <c r="P1107" i="2"/>
  <c r="BI1102" i="2"/>
  <c r="BH1102" i="2"/>
  <c r="BG1102" i="2"/>
  <c r="BF1102" i="2"/>
  <c r="T1102" i="2"/>
  <c r="R1102" i="2"/>
  <c r="P1102" i="2"/>
  <c r="BI1097" i="2"/>
  <c r="BH1097" i="2"/>
  <c r="BG1097" i="2"/>
  <c r="BF1097" i="2"/>
  <c r="T1097" i="2"/>
  <c r="R1097" i="2"/>
  <c r="P1097" i="2"/>
  <c r="BI1092" i="2"/>
  <c r="BH1092" i="2"/>
  <c r="BG1092" i="2"/>
  <c r="BF1092" i="2"/>
  <c r="T1092" i="2"/>
  <c r="R1092" i="2"/>
  <c r="P1092" i="2"/>
  <c r="BI1087" i="2"/>
  <c r="BH1087" i="2"/>
  <c r="BG1087" i="2"/>
  <c r="BF1087" i="2"/>
  <c r="T1087" i="2"/>
  <c r="R1087" i="2"/>
  <c r="P1087" i="2"/>
  <c r="BI1082" i="2"/>
  <c r="BH1082" i="2"/>
  <c r="BG1082" i="2"/>
  <c r="BF1082" i="2"/>
  <c r="T1082" i="2"/>
  <c r="R1082" i="2"/>
  <c r="P1082" i="2"/>
  <c r="BI1077" i="2"/>
  <c r="BH1077" i="2"/>
  <c r="BG1077" i="2"/>
  <c r="BF1077" i="2"/>
  <c r="T1077" i="2"/>
  <c r="R1077" i="2"/>
  <c r="P1077" i="2"/>
  <c r="BI1068" i="2"/>
  <c r="BH1068" i="2"/>
  <c r="BG1068" i="2"/>
  <c r="BF1068" i="2"/>
  <c r="T1068" i="2"/>
  <c r="R1068" i="2"/>
  <c r="P1068" i="2"/>
  <c r="BI1057" i="2"/>
  <c r="BH1057" i="2"/>
  <c r="BG1057" i="2"/>
  <c r="BF1057" i="2"/>
  <c r="T1057" i="2"/>
  <c r="R1057" i="2"/>
  <c r="P1057" i="2"/>
  <c r="BI1046" i="2"/>
  <c r="BH1046" i="2"/>
  <c r="BG1046" i="2"/>
  <c r="BF1046" i="2"/>
  <c r="T1046" i="2"/>
  <c r="R1046" i="2"/>
  <c r="P1046" i="2"/>
  <c r="BI1035" i="2"/>
  <c r="BH1035" i="2"/>
  <c r="BG1035" i="2"/>
  <c r="BF1035" i="2"/>
  <c r="T1035" i="2"/>
  <c r="R1035" i="2"/>
  <c r="P1035" i="2"/>
  <c r="BI1030" i="2"/>
  <c r="BH1030" i="2"/>
  <c r="BG1030" i="2"/>
  <c r="BF1030" i="2"/>
  <c r="T1030" i="2"/>
  <c r="R1030" i="2"/>
  <c r="P1030" i="2"/>
  <c r="BI1021" i="2"/>
  <c r="BH1021" i="2"/>
  <c r="BG1021" i="2"/>
  <c r="BF1021" i="2"/>
  <c r="T1021" i="2"/>
  <c r="R1021" i="2"/>
  <c r="P1021" i="2"/>
  <c r="BI1016" i="2"/>
  <c r="BH1016" i="2"/>
  <c r="BG1016" i="2"/>
  <c r="BF1016" i="2"/>
  <c r="T1016" i="2"/>
  <c r="R1016" i="2"/>
  <c r="P1016" i="2"/>
  <c r="BI1009" i="2"/>
  <c r="BH1009" i="2"/>
  <c r="BG1009" i="2"/>
  <c r="BF1009" i="2"/>
  <c r="T1009" i="2"/>
  <c r="R1009" i="2"/>
  <c r="P1009" i="2"/>
  <c r="BI1004" i="2"/>
  <c r="BH1004" i="2"/>
  <c r="BG1004" i="2"/>
  <c r="BF1004" i="2"/>
  <c r="T1004" i="2"/>
  <c r="R1004" i="2"/>
  <c r="P1004" i="2"/>
  <c r="BI999" i="2"/>
  <c r="BH999" i="2"/>
  <c r="BG999" i="2"/>
  <c r="BF999" i="2"/>
  <c r="T999" i="2"/>
  <c r="R999" i="2"/>
  <c r="P999" i="2"/>
  <c r="BI994" i="2"/>
  <c r="BH994" i="2"/>
  <c r="BG994" i="2"/>
  <c r="BF994" i="2"/>
  <c r="T994" i="2"/>
  <c r="R994" i="2"/>
  <c r="P994" i="2"/>
  <c r="BI989" i="2"/>
  <c r="BH989" i="2"/>
  <c r="BG989" i="2"/>
  <c r="BF989" i="2"/>
  <c r="T989" i="2"/>
  <c r="R989" i="2"/>
  <c r="P989" i="2"/>
  <c r="BI984" i="2"/>
  <c r="BH984" i="2"/>
  <c r="BG984" i="2"/>
  <c r="BF984" i="2"/>
  <c r="T984" i="2"/>
  <c r="R984" i="2"/>
  <c r="P984" i="2"/>
  <c r="BI979" i="2"/>
  <c r="BH979" i="2"/>
  <c r="BG979" i="2"/>
  <c r="BF979" i="2"/>
  <c r="T979" i="2"/>
  <c r="R979" i="2"/>
  <c r="P979" i="2"/>
  <c r="BI974" i="2"/>
  <c r="BH974" i="2"/>
  <c r="BG974" i="2"/>
  <c r="BF974" i="2"/>
  <c r="T974" i="2"/>
  <c r="R974" i="2"/>
  <c r="P974" i="2"/>
  <c r="BI969" i="2"/>
  <c r="BH969" i="2"/>
  <c r="BG969" i="2"/>
  <c r="BF969" i="2"/>
  <c r="T969" i="2"/>
  <c r="R969" i="2"/>
  <c r="P969" i="2"/>
  <c r="BI964" i="2"/>
  <c r="BH964" i="2"/>
  <c r="BG964" i="2"/>
  <c r="BF964" i="2"/>
  <c r="T964" i="2"/>
  <c r="R964" i="2"/>
  <c r="P964" i="2"/>
  <c r="BI959" i="2"/>
  <c r="BH959" i="2"/>
  <c r="BG959" i="2"/>
  <c r="BF959" i="2"/>
  <c r="T959" i="2"/>
  <c r="R959" i="2"/>
  <c r="P959" i="2"/>
  <c r="BI954" i="2"/>
  <c r="BH954" i="2"/>
  <c r="BG954" i="2"/>
  <c r="BF954" i="2"/>
  <c r="T954" i="2"/>
  <c r="R954" i="2"/>
  <c r="P954" i="2"/>
  <c r="BI949" i="2"/>
  <c r="BH949" i="2"/>
  <c r="BG949" i="2"/>
  <c r="BF949" i="2"/>
  <c r="T949" i="2"/>
  <c r="R949" i="2"/>
  <c r="P949" i="2"/>
  <c r="BI944" i="2"/>
  <c r="BH944" i="2"/>
  <c r="BG944" i="2"/>
  <c r="BF944" i="2"/>
  <c r="T944" i="2"/>
  <c r="R944" i="2"/>
  <c r="P944" i="2"/>
  <c r="BI939" i="2"/>
  <c r="BH939" i="2"/>
  <c r="BG939" i="2"/>
  <c r="BF939" i="2"/>
  <c r="T939" i="2"/>
  <c r="R939" i="2"/>
  <c r="P939" i="2"/>
  <c r="BI934" i="2"/>
  <c r="BH934" i="2"/>
  <c r="BG934" i="2"/>
  <c r="BF934" i="2"/>
  <c r="T934" i="2"/>
  <c r="R934" i="2"/>
  <c r="P934" i="2"/>
  <c r="BI925" i="2"/>
  <c r="BH925" i="2"/>
  <c r="BG925" i="2"/>
  <c r="BF925" i="2"/>
  <c r="T925" i="2"/>
  <c r="R925" i="2"/>
  <c r="P925" i="2"/>
  <c r="BI916" i="2"/>
  <c r="BH916" i="2"/>
  <c r="BG916" i="2"/>
  <c r="BF916" i="2"/>
  <c r="T916" i="2"/>
  <c r="R916" i="2"/>
  <c r="P916" i="2"/>
  <c r="BI911" i="2"/>
  <c r="BH911" i="2"/>
  <c r="BG911" i="2"/>
  <c r="BF911" i="2"/>
  <c r="T911" i="2"/>
  <c r="R911" i="2"/>
  <c r="P911" i="2"/>
  <c r="BI906" i="2"/>
  <c r="BH906" i="2"/>
  <c r="BG906" i="2"/>
  <c r="BF906" i="2"/>
  <c r="T906" i="2"/>
  <c r="R906" i="2"/>
  <c r="P906" i="2"/>
  <c r="BI901" i="2"/>
  <c r="BH901" i="2"/>
  <c r="BG901" i="2"/>
  <c r="BF901" i="2"/>
  <c r="T901" i="2"/>
  <c r="R901" i="2"/>
  <c r="P901" i="2"/>
  <c r="BI896" i="2"/>
  <c r="BH896" i="2"/>
  <c r="BG896" i="2"/>
  <c r="BF896" i="2"/>
  <c r="T896" i="2"/>
  <c r="R896" i="2"/>
  <c r="P896" i="2"/>
  <c r="BI890" i="2"/>
  <c r="BH890" i="2"/>
  <c r="BG890" i="2"/>
  <c r="BF890" i="2"/>
  <c r="T890" i="2"/>
  <c r="R890" i="2"/>
  <c r="P890" i="2"/>
  <c r="BI885" i="2"/>
  <c r="BH885" i="2"/>
  <c r="BG885" i="2"/>
  <c r="BF885" i="2"/>
  <c r="T885" i="2"/>
  <c r="R885" i="2"/>
  <c r="P885" i="2"/>
  <c r="BI880" i="2"/>
  <c r="BH880" i="2"/>
  <c r="BG880" i="2"/>
  <c r="BF880" i="2"/>
  <c r="T880" i="2"/>
  <c r="R880" i="2"/>
  <c r="P880" i="2"/>
  <c r="BI868" i="2"/>
  <c r="BH868" i="2"/>
  <c r="BG868" i="2"/>
  <c r="BF868" i="2"/>
  <c r="T868" i="2"/>
  <c r="R868" i="2"/>
  <c r="P868" i="2"/>
  <c r="BI853" i="2"/>
  <c r="BH853" i="2"/>
  <c r="BG853" i="2"/>
  <c r="BF853" i="2"/>
  <c r="T853" i="2"/>
  <c r="R853" i="2"/>
  <c r="P853" i="2"/>
  <c r="BI844" i="2"/>
  <c r="BH844" i="2"/>
  <c r="BG844" i="2"/>
  <c r="BF844" i="2"/>
  <c r="T844" i="2"/>
  <c r="R844" i="2"/>
  <c r="P844" i="2"/>
  <c r="BI833" i="2"/>
  <c r="BH833" i="2"/>
  <c r="BG833" i="2"/>
  <c r="BF833" i="2"/>
  <c r="T833" i="2"/>
  <c r="R833" i="2"/>
  <c r="P833" i="2"/>
  <c r="BI811" i="2"/>
  <c r="BH811" i="2"/>
  <c r="BG811" i="2"/>
  <c r="F35" i="2" s="1"/>
  <c r="BF811" i="2"/>
  <c r="T811" i="2"/>
  <c r="R811" i="2"/>
  <c r="P811" i="2"/>
  <c r="BI802" i="2"/>
  <c r="BH802" i="2"/>
  <c r="BG802" i="2"/>
  <c r="BF802" i="2"/>
  <c r="T802" i="2"/>
  <c r="R802" i="2"/>
  <c r="P802" i="2"/>
  <c r="BI796" i="2"/>
  <c r="BH796" i="2"/>
  <c r="BG796" i="2"/>
  <c r="BF796" i="2"/>
  <c r="T796" i="2"/>
  <c r="R796" i="2"/>
  <c r="P796" i="2"/>
  <c r="BI784" i="2"/>
  <c r="BH784" i="2"/>
  <c r="BG784" i="2"/>
  <c r="BF784" i="2"/>
  <c r="T784" i="2"/>
  <c r="R784" i="2"/>
  <c r="P784" i="2"/>
  <c r="BI753" i="2"/>
  <c r="BH753" i="2"/>
  <c r="BG753" i="2"/>
  <c r="BF753" i="2"/>
  <c r="T753" i="2"/>
  <c r="R753" i="2"/>
  <c r="P753" i="2"/>
  <c r="BI740" i="2"/>
  <c r="BH740" i="2"/>
  <c r="BG740" i="2"/>
  <c r="BF740" i="2"/>
  <c r="T740" i="2"/>
  <c r="R740" i="2"/>
  <c r="P740" i="2"/>
  <c r="BI734" i="2"/>
  <c r="BH734" i="2"/>
  <c r="BG734" i="2"/>
  <c r="BF734" i="2"/>
  <c r="T734" i="2"/>
  <c r="R734" i="2"/>
  <c r="P734" i="2"/>
  <c r="BI729" i="2"/>
  <c r="BH729" i="2"/>
  <c r="BG729" i="2"/>
  <c r="BF729" i="2"/>
  <c r="T729" i="2"/>
  <c r="R729" i="2"/>
  <c r="P729" i="2"/>
  <c r="BI717" i="2"/>
  <c r="BH717" i="2"/>
  <c r="BG717" i="2"/>
  <c r="BF717" i="2"/>
  <c r="T717" i="2"/>
  <c r="R717" i="2"/>
  <c r="P717" i="2"/>
  <c r="BI689" i="2"/>
  <c r="BH689" i="2"/>
  <c r="BG689" i="2"/>
  <c r="BF689" i="2"/>
  <c r="T689" i="2"/>
  <c r="R689" i="2"/>
  <c r="P689" i="2"/>
  <c r="BI683" i="2"/>
  <c r="BH683" i="2"/>
  <c r="BG683" i="2"/>
  <c r="BF683" i="2"/>
  <c r="T683" i="2"/>
  <c r="R683" i="2"/>
  <c r="P683" i="2"/>
  <c r="BI677" i="2"/>
  <c r="BH677" i="2"/>
  <c r="BG677" i="2"/>
  <c r="BF677" i="2"/>
  <c r="T677" i="2"/>
  <c r="R677" i="2"/>
  <c r="P677" i="2"/>
  <c r="BI671" i="2"/>
  <c r="BH671" i="2"/>
  <c r="BG671" i="2"/>
  <c r="BF671" i="2"/>
  <c r="T671" i="2"/>
  <c r="R671" i="2"/>
  <c r="P671" i="2"/>
  <c r="BI665" i="2"/>
  <c r="BH665" i="2"/>
  <c r="BG665" i="2"/>
  <c r="BF665" i="2"/>
  <c r="T665" i="2"/>
  <c r="R665" i="2"/>
  <c r="P665" i="2"/>
  <c r="BI629" i="2"/>
  <c r="BH629" i="2"/>
  <c r="BG629" i="2"/>
  <c r="BF629" i="2"/>
  <c r="T629" i="2"/>
  <c r="R629" i="2"/>
  <c r="P629" i="2"/>
  <c r="BI593" i="2"/>
  <c r="BH593" i="2"/>
  <c r="BG593" i="2"/>
  <c r="BF593" i="2"/>
  <c r="T593" i="2"/>
  <c r="R593" i="2"/>
  <c r="P593" i="2"/>
  <c r="BI557" i="2"/>
  <c r="BH557" i="2"/>
  <c r="BG557" i="2"/>
  <c r="BF557" i="2"/>
  <c r="T557" i="2"/>
  <c r="R557" i="2"/>
  <c r="P557" i="2"/>
  <c r="BI551" i="2"/>
  <c r="BH551" i="2"/>
  <c r="BG551" i="2"/>
  <c r="BF551" i="2"/>
  <c r="T551" i="2"/>
  <c r="R551" i="2"/>
  <c r="P551" i="2"/>
  <c r="BI545" i="2"/>
  <c r="BH545" i="2"/>
  <c r="BG545" i="2"/>
  <c r="BF545" i="2"/>
  <c r="T545" i="2"/>
  <c r="R545" i="2"/>
  <c r="P545" i="2"/>
  <c r="BI539" i="2"/>
  <c r="BH539" i="2"/>
  <c r="BG539" i="2"/>
  <c r="BF539" i="2"/>
  <c r="T539" i="2"/>
  <c r="R539" i="2"/>
  <c r="P539" i="2"/>
  <c r="BI519" i="2"/>
  <c r="BH519" i="2"/>
  <c r="BG519" i="2"/>
  <c r="BF519" i="2"/>
  <c r="T519" i="2"/>
  <c r="R519" i="2"/>
  <c r="P519" i="2"/>
  <c r="BI507" i="2"/>
  <c r="BH507" i="2"/>
  <c r="BG507" i="2"/>
  <c r="BF507" i="2"/>
  <c r="T507" i="2"/>
  <c r="R507" i="2"/>
  <c r="P507" i="2"/>
  <c r="BI495" i="2"/>
  <c r="BH495" i="2"/>
  <c r="BG495" i="2"/>
  <c r="BF495" i="2"/>
  <c r="T495" i="2"/>
  <c r="R495" i="2"/>
  <c r="P495" i="2"/>
  <c r="BI483" i="2"/>
  <c r="BH483" i="2"/>
  <c r="BG483" i="2"/>
  <c r="BF483" i="2"/>
  <c r="T483" i="2"/>
  <c r="R483" i="2"/>
  <c r="P483" i="2"/>
  <c r="BI471" i="2"/>
  <c r="BH471" i="2"/>
  <c r="BG471" i="2"/>
  <c r="BF471" i="2"/>
  <c r="T471" i="2"/>
  <c r="R471" i="2"/>
  <c r="P471" i="2"/>
  <c r="BI459" i="2"/>
  <c r="BH459" i="2"/>
  <c r="BG459" i="2"/>
  <c r="BF459" i="2"/>
  <c r="T459" i="2"/>
  <c r="R459" i="2"/>
  <c r="P459" i="2"/>
  <c r="BI447" i="2"/>
  <c r="BH447" i="2"/>
  <c r="BG447" i="2"/>
  <c r="BF447" i="2"/>
  <c r="T447" i="2"/>
  <c r="R447" i="2"/>
  <c r="P447" i="2"/>
  <c r="BI435" i="2"/>
  <c r="BH435" i="2"/>
  <c r="BG435" i="2"/>
  <c r="BF435" i="2"/>
  <c r="T435" i="2"/>
  <c r="R435" i="2"/>
  <c r="P435" i="2"/>
  <c r="BI423" i="2"/>
  <c r="BH423" i="2"/>
  <c r="BG423" i="2"/>
  <c r="BF423" i="2"/>
  <c r="T423" i="2"/>
  <c r="R423" i="2"/>
  <c r="P423" i="2"/>
  <c r="BI411" i="2"/>
  <c r="BH411" i="2"/>
  <c r="BG411" i="2"/>
  <c r="BF411" i="2"/>
  <c r="T411" i="2"/>
  <c r="R411" i="2"/>
  <c r="P411" i="2"/>
  <c r="BI399" i="2"/>
  <c r="BH399" i="2"/>
  <c r="BG399" i="2"/>
  <c r="BF399" i="2"/>
  <c r="T399" i="2"/>
  <c r="R399" i="2"/>
  <c r="P399" i="2"/>
  <c r="BI387" i="2"/>
  <c r="BH387" i="2"/>
  <c r="BG387" i="2"/>
  <c r="BF387" i="2"/>
  <c r="T387" i="2"/>
  <c r="R387" i="2"/>
  <c r="P387" i="2"/>
  <c r="BI375" i="2"/>
  <c r="BH375" i="2"/>
  <c r="BG375" i="2"/>
  <c r="BF375" i="2"/>
  <c r="T375" i="2"/>
  <c r="R375" i="2"/>
  <c r="P375" i="2"/>
  <c r="BI363" i="2"/>
  <c r="BH363" i="2"/>
  <c r="BG363" i="2"/>
  <c r="BF363" i="2"/>
  <c r="T363" i="2"/>
  <c r="R363" i="2"/>
  <c r="P363" i="2"/>
  <c r="BI351" i="2"/>
  <c r="BH351" i="2"/>
  <c r="BG351" i="2"/>
  <c r="BF351" i="2"/>
  <c r="T351" i="2"/>
  <c r="R351" i="2"/>
  <c r="P351" i="2"/>
  <c r="BI339" i="2"/>
  <c r="BH339" i="2"/>
  <c r="BG339" i="2"/>
  <c r="BF339" i="2"/>
  <c r="T339" i="2"/>
  <c r="R339" i="2"/>
  <c r="P339" i="2"/>
  <c r="BI327" i="2"/>
  <c r="BH327" i="2"/>
  <c r="BG327" i="2"/>
  <c r="BF327" i="2"/>
  <c r="T327" i="2"/>
  <c r="R327" i="2"/>
  <c r="P327" i="2"/>
  <c r="BI315" i="2"/>
  <c r="BH315" i="2"/>
  <c r="BG315" i="2"/>
  <c r="BF315" i="2"/>
  <c r="T315" i="2"/>
  <c r="R315" i="2"/>
  <c r="P315" i="2"/>
  <c r="BI303" i="2"/>
  <c r="BH303" i="2"/>
  <c r="BG303" i="2"/>
  <c r="BF303" i="2"/>
  <c r="T303" i="2"/>
  <c r="R303" i="2"/>
  <c r="P303" i="2"/>
  <c r="BI297" i="2"/>
  <c r="BH297" i="2"/>
  <c r="BG297" i="2"/>
  <c r="BF297" i="2"/>
  <c r="T297" i="2"/>
  <c r="R297" i="2"/>
  <c r="P297" i="2"/>
  <c r="BI277" i="2"/>
  <c r="BH277" i="2"/>
  <c r="BG277" i="2"/>
  <c r="BF277" i="2"/>
  <c r="T277" i="2"/>
  <c r="R277" i="2"/>
  <c r="P277" i="2"/>
  <c r="BI271" i="2"/>
  <c r="BH271" i="2"/>
  <c r="BG271" i="2"/>
  <c r="BF271" i="2"/>
  <c r="T271" i="2"/>
  <c r="R271" i="2"/>
  <c r="P271" i="2"/>
  <c r="BI263" i="2"/>
  <c r="BH263" i="2"/>
  <c r="BG263" i="2"/>
  <c r="BF263" i="2"/>
  <c r="T263" i="2"/>
  <c r="R263" i="2"/>
  <c r="P263" i="2"/>
  <c r="BI257" i="2"/>
  <c r="BH257" i="2"/>
  <c r="BG257" i="2"/>
  <c r="BF257" i="2"/>
  <c r="T257" i="2"/>
  <c r="R257" i="2"/>
  <c r="P257" i="2"/>
  <c r="BI251" i="2"/>
  <c r="BH251" i="2"/>
  <c r="BG251" i="2"/>
  <c r="BF251" i="2"/>
  <c r="T251" i="2"/>
  <c r="R251" i="2"/>
  <c r="P251" i="2"/>
  <c r="BI245" i="2"/>
  <c r="BH245" i="2"/>
  <c r="BG245" i="2"/>
  <c r="BF245" i="2"/>
  <c r="T245" i="2"/>
  <c r="R245" i="2"/>
  <c r="P245" i="2"/>
  <c r="BI239" i="2"/>
  <c r="BH239" i="2"/>
  <c r="BG239" i="2"/>
  <c r="BF239" i="2"/>
  <c r="T239" i="2"/>
  <c r="R239" i="2"/>
  <c r="P239" i="2"/>
  <c r="BI233" i="2"/>
  <c r="BH233" i="2"/>
  <c r="BG233" i="2"/>
  <c r="BF233" i="2"/>
  <c r="T233" i="2"/>
  <c r="R233" i="2"/>
  <c r="P233" i="2"/>
  <c r="BI227" i="2"/>
  <c r="BH227" i="2"/>
  <c r="BG227" i="2"/>
  <c r="BF227" i="2"/>
  <c r="T227" i="2"/>
  <c r="R227" i="2"/>
  <c r="P227" i="2"/>
  <c r="BI221" i="2"/>
  <c r="BH221" i="2"/>
  <c r="BG221" i="2"/>
  <c r="BF221" i="2"/>
  <c r="T221" i="2"/>
  <c r="R221" i="2"/>
  <c r="P221" i="2"/>
  <c r="BI215" i="2"/>
  <c r="BH215" i="2"/>
  <c r="BG215" i="2"/>
  <c r="BF215" i="2"/>
  <c r="T215" i="2"/>
  <c r="R215" i="2"/>
  <c r="P215" i="2"/>
  <c r="BI203" i="2"/>
  <c r="BH203" i="2"/>
  <c r="BG203" i="2"/>
  <c r="BF203" i="2"/>
  <c r="T203" i="2"/>
  <c r="R203" i="2"/>
  <c r="P203" i="2"/>
  <c r="BI191" i="2"/>
  <c r="BH191" i="2"/>
  <c r="BG191" i="2"/>
  <c r="BF191" i="2"/>
  <c r="T191" i="2"/>
  <c r="R191" i="2"/>
  <c r="P191" i="2"/>
  <c r="BI185" i="2"/>
  <c r="BH185" i="2"/>
  <c r="F36" i="2" s="1"/>
  <c r="BG185" i="2"/>
  <c r="BF185" i="2"/>
  <c r="T185" i="2"/>
  <c r="R185" i="2"/>
  <c r="P185" i="2"/>
  <c r="BI177" i="2"/>
  <c r="BH177" i="2"/>
  <c r="BG177" i="2"/>
  <c r="BF177" i="2"/>
  <c r="T177" i="2"/>
  <c r="R177" i="2"/>
  <c r="P177" i="2"/>
  <c r="BI171" i="2"/>
  <c r="BH171" i="2"/>
  <c r="BG171" i="2"/>
  <c r="BF171" i="2"/>
  <c r="J34" i="2" s="1"/>
  <c r="T171" i="2"/>
  <c r="R171" i="2"/>
  <c r="P171" i="2"/>
  <c r="BI165" i="2"/>
  <c r="BH165" i="2"/>
  <c r="BG165" i="2"/>
  <c r="BF165" i="2"/>
  <c r="T165" i="2"/>
  <c r="R165" i="2"/>
  <c r="P165" i="2"/>
  <c r="BI151" i="2"/>
  <c r="BH151" i="2"/>
  <c r="BG151" i="2"/>
  <c r="BF151" i="2"/>
  <c r="T151" i="2"/>
  <c r="R151" i="2"/>
  <c r="P151" i="2"/>
  <c r="BI129" i="2"/>
  <c r="BH129" i="2"/>
  <c r="BG129" i="2"/>
  <c r="BF129" i="2"/>
  <c r="T129" i="2"/>
  <c r="R129" i="2"/>
  <c r="P129" i="2"/>
  <c r="BI123" i="2"/>
  <c r="BH123" i="2"/>
  <c r="BG123" i="2"/>
  <c r="BF123" i="2"/>
  <c r="T123" i="2"/>
  <c r="R123" i="2"/>
  <c r="P123" i="2"/>
  <c r="J118" i="2"/>
  <c r="F117" i="2"/>
  <c r="F115" i="2"/>
  <c r="E113" i="2"/>
  <c r="J92" i="2"/>
  <c r="F91" i="2"/>
  <c r="F89" i="2"/>
  <c r="E87" i="2"/>
  <c r="J21" i="2"/>
  <c r="E21" i="2"/>
  <c r="J91" i="2" s="1"/>
  <c r="J20" i="2"/>
  <c r="J18" i="2"/>
  <c r="E18" i="2"/>
  <c r="F92" i="2" s="1"/>
  <c r="J17" i="2"/>
  <c r="J12" i="2"/>
  <c r="J115" i="2" s="1"/>
  <c r="E7" i="2"/>
  <c r="E111" i="2" s="1"/>
  <c r="L90" i="1"/>
  <c r="AM90" i="1"/>
  <c r="AM89" i="1"/>
  <c r="L89" i="1"/>
  <c r="AM87" i="1"/>
  <c r="L87" i="1"/>
  <c r="L85" i="1"/>
  <c r="L84" i="1"/>
  <c r="J1966" i="2"/>
  <c r="J1613" i="2"/>
  <c r="BK1009" i="2"/>
  <c r="J151" i="2"/>
  <c r="BK1791" i="2"/>
  <c r="J1632" i="2"/>
  <c r="J1354" i="2"/>
  <c r="BK969" i="2"/>
  <c r="BK844" i="2"/>
  <c r="BK629" i="2"/>
  <c r="BK551" i="2"/>
  <c r="J423" i="2"/>
  <c r="J327" i="2"/>
  <c r="J177" i="2"/>
  <c r="J1326" i="2"/>
  <c r="BK1035" i="2"/>
  <c r="J519" i="2"/>
  <c r="J123" i="2"/>
  <c r="J1689" i="2"/>
  <c r="BK1618" i="2"/>
  <c r="BK1255" i="2"/>
  <c r="BK959" i="2"/>
  <c r="BK545" i="2"/>
  <c r="BK277" i="2"/>
  <c r="BK1915" i="2"/>
  <c r="J1801" i="2"/>
  <c r="BK1623" i="2"/>
  <c r="BK1496" i="2"/>
  <c r="J1197" i="2"/>
  <c r="BK1092" i="2"/>
  <c r="BK665" i="2"/>
  <c r="BK1560" i="2"/>
  <c r="J1255" i="2"/>
  <c r="BK994" i="2"/>
  <c r="J853" i="2"/>
  <c r="J471" i="2"/>
  <c r="BK271" i="2"/>
  <c r="F37" i="2"/>
  <c r="J1623" i="2"/>
  <c r="J1004" i="2"/>
  <c r="BK1736" i="2"/>
  <c r="BK1175" i="2"/>
  <c r="BK853" i="2"/>
  <c r="J495" i="2"/>
  <c r="BK239" i="2"/>
  <c r="J277" i="2"/>
  <c r="J1650" i="2"/>
  <c r="J1112" i="2"/>
  <c r="BK557" i="2"/>
  <c r="BK171" i="2"/>
  <c r="BK1722" i="2"/>
  <c r="J1307" i="2"/>
  <c r="J1674" i="2"/>
  <c r="BK1197" i="2"/>
  <c r="BK802" i="2"/>
  <c r="J227" i="2"/>
  <c r="J1577" i="2"/>
  <c r="BK1170" i="2"/>
  <c r="BK911" i="2"/>
  <c r="J753" i="2"/>
  <c r="J435" i="2"/>
  <c r="J239" i="2"/>
  <c r="BK1291" i="2"/>
  <c r="BK784" i="2"/>
  <c r="BK1858" i="2"/>
  <c r="J1679" i="2"/>
  <c r="J665" i="2"/>
  <c r="J657" i="3"/>
  <c r="BK577" i="3"/>
  <c r="J591" i="3"/>
  <c r="J387" i="3"/>
  <c r="BK744" i="3"/>
  <c r="J991" i="3"/>
  <c r="BK767" i="3"/>
  <c r="J155" i="3"/>
  <c r="J948" i="3"/>
  <c r="BK826" i="3"/>
  <c r="BK657" i="3"/>
  <c r="J929" i="3"/>
  <c r="BK427" i="3"/>
  <c r="J982" i="3"/>
  <c r="BK500" i="3"/>
  <c r="J879" i="3"/>
  <c r="BK948" i="3"/>
  <c r="J119" i="4"/>
  <c r="BK129" i="5"/>
  <c r="BK137" i="5"/>
  <c r="J119" i="5"/>
  <c r="F36" i="6"/>
  <c r="BC99" i="1"/>
  <c r="J1618" i="2"/>
  <c r="BK999" i="2"/>
  <c r="J1784" i="2"/>
  <c r="J906" i="2"/>
  <c r="J459" i="2"/>
  <c r="J233" i="2"/>
  <c r="BK925" i="2"/>
  <c r="J1823" i="2"/>
  <c r="BK1317" i="2"/>
  <c r="BK740" i="2"/>
  <c r="J203" i="2"/>
  <c r="J1796" i="2"/>
  <c r="BK1282" i="2"/>
  <c r="J271" i="2"/>
  <c r="BK1156" i="2"/>
  <c r="J964" i="2"/>
  <c r="BK327" i="2"/>
  <c r="J1774" i="2"/>
  <c r="BK1264" i="2"/>
  <c r="BK964" i="2"/>
  <c r="J784" i="2"/>
  <c r="J717" i="2"/>
  <c r="BK387" i="2"/>
  <c r="J1892" i="2"/>
  <c r="J1779" i="2"/>
  <c r="J1282" i="2"/>
  <c r="BK227" i="2"/>
  <c r="BK1796" i="2"/>
  <c r="J796" i="2"/>
  <c r="J300" i="3"/>
  <c r="BK141" i="3"/>
  <c r="J544" i="3"/>
  <c r="BK559" i="3"/>
  <c r="BK147" i="3"/>
  <c r="J1017" i="3"/>
  <c r="BK886" i="3"/>
  <c r="J804" i="3"/>
  <c r="BK258" i="3"/>
  <c r="BK753" i="3"/>
  <c r="J1002" i="3"/>
  <c r="BK852" i="3"/>
  <c r="J648" i="3"/>
  <c r="BK300" i="3"/>
  <c r="BK165" i="3"/>
  <c r="J632" i="3"/>
  <c r="J525" i="3"/>
  <c r="J886" i="3"/>
  <c r="J753" i="3"/>
  <c r="J140" i="4"/>
  <c r="BK143" i="5"/>
  <c r="BK1713" i="2"/>
  <c r="J1425" i="2"/>
  <c r="J1165" i="2"/>
  <c r="BK683" i="2"/>
  <c r="BK1689" i="2"/>
  <c r="J1384" i="2"/>
  <c r="J1204" i="2"/>
  <c r="J969" i="2"/>
  <c r="BK251" i="2"/>
  <c r="BK1774" i="2"/>
  <c r="BK1594" i="2"/>
  <c r="BK1269" i="2"/>
  <c r="J1030" i="2"/>
  <c r="J844" i="2"/>
  <c r="J339" i="2"/>
  <c r="BK1957" i="2"/>
  <c r="BK1853" i="2"/>
  <c r="J1713" i="2"/>
  <c r="BK1536" i="2"/>
  <c r="BK1102" i="2"/>
  <c r="J916" i="2"/>
  <c r="J129" i="2"/>
  <c r="J1506" i="2"/>
  <c r="BK1068" i="2"/>
  <c r="BK934" i="2"/>
  <c r="J411" i="2"/>
  <c r="J257" i="2"/>
  <c r="BK1870" i="2"/>
  <c r="BK1641" i="2"/>
  <c r="BK1335" i="2"/>
  <c r="BK1250" i="2"/>
  <c r="J1021" i="2"/>
  <c r="J949" i="2"/>
  <c r="BK880" i="2"/>
  <c r="J734" i="2"/>
  <c r="BK495" i="2"/>
  <c r="BK411" i="2"/>
  <c r="BK375" i="2"/>
  <c r="J245" i="2"/>
  <c r="J1899" i="2"/>
  <c r="BK1750" i="2"/>
  <c r="J1433" i="2"/>
  <c r="BK1148" i="2"/>
  <c r="BK868" i="2"/>
  <c r="J165" i="2"/>
  <c r="J1915" i="2"/>
  <c r="BK1892" i="2"/>
  <c r="J1791" i="2"/>
  <c r="J1291" i="2"/>
  <c r="BK1112" i="2"/>
  <c r="J671" i="2"/>
  <c r="J392" i="3"/>
  <c r="J432" i="3"/>
  <c r="J205" i="3"/>
  <c r="J187" i="3"/>
  <c r="J603" i="3"/>
  <c r="BK509" i="3"/>
  <c r="J612" i="3"/>
  <c r="BK525" i="3"/>
  <c r="J447" i="3"/>
  <c r="J1027" i="3"/>
  <c r="J814" i="3"/>
  <c r="J790" i="3"/>
  <c r="J862" i="3"/>
  <c r="J840" i="3"/>
  <c r="J729" i="3"/>
  <c r="BK681" i="3"/>
  <c r="BK664" i="3"/>
  <c r="J427" i="3"/>
  <c r="BK902" i="3"/>
  <c r="J857" i="3"/>
  <c r="J480" i="3"/>
  <c r="J407" i="3"/>
  <c r="J133" i="3"/>
  <c r="J867" i="3"/>
  <c r="BK840" i="3"/>
  <c r="J809" i="3"/>
  <c r="BK790" i="3"/>
  <c r="BK672" i="3"/>
  <c r="J559" i="3"/>
  <c r="J123" i="3"/>
  <c r="J970" i="3"/>
  <c r="BK821" i="3"/>
  <c r="J720" i="3"/>
  <c r="J417" i="3"/>
  <c r="BK225" i="3"/>
  <c r="BK781" i="3"/>
  <c r="BK544" i="3"/>
  <c r="BK452" i="3"/>
  <c r="J356" i="3"/>
  <c r="BK407" i="3"/>
  <c r="BK760" i="3"/>
  <c r="J705" i="3"/>
  <c r="BK362" i="3"/>
  <c r="F36" i="4"/>
  <c r="BC97" i="1" s="1"/>
  <c r="F35" i="6"/>
  <c r="BB99" i="1" s="1"/>
  <c r="J1664" i="2"/>
  <c r="BK954" i="2"/>
  <c r="BK677" i="2"/>
  <c r="J363" i="2"/>
  <c r="J171" i="2"/>
  <c r="J974" i="2"/>
  <c r="BK203" i="2"/>
  <c r="BK1608" i="2"/>
  <c r="BK315" i="2"/>
  <c r="BK1745" i="2"/>
  <c r="BK1190" i="2"/>
  <c r="BK989" i="2"/>
  <c r="J1551" i="2"/>
  <c r="J811" i="2"/>
  <c r="J1531" i="2"/>
  <c r="BK833" i="2"/>
  <c r="J1669" i="2"/>
  <c r="J1087" i="2"/>
  <c r="J833" i="2"/>
  <c r="BK471" i="2"/>
  <c r="BK129" i="2"/>
  <c r="J979" i="2"/>
  <c r="BK1946" i="2"/>
  <c r="J989" i="2"/>
  <c r="J351" i="2"/>
  <c r="J215" i="2"/>
  <c r="BK1808" i="2"/>
  <c r="BK1679" i="2"/>
  <c r="J1190" i="2"/>
  <c r="BK890" i="2"/>
  <c r="J683" i="2"/>
  <c r="BK257" i="2"/>
  <c r="J1870" i="2"/>
  <c r="J1736" i="2"/>
  <c r="BK1097" i="2"/>
  <c r="BK539" i="2"/>
  <c r="BK1899" i="2"/>
  <c r="J1269" i="2"/>
  <c r="J321" i="3"/>
  <c r="BK641" i="3"/>
  <c r="J513" i="3"/>
  <c r="J452" i="3"/>
  <c r="J493" i="3"/>
  <c r="BK381" i="3"/>
  <c r="BK1002" i="3"/>
  <c r="BK982" i="3"/>
  <c r="BK929" i="3"/>
  <c r="BK872" i="3"/>
  <c r="BK417" i="3"/>
  <c r="BK123" i="3"/>
  <c r="BK934" i="3"/>
  <c r="BK729" i="3"/>
  <c r="J442" i="3"/>
  <c r="J225" i="3"/>
  <c r="BK991" i="3"/>
  <c r="BK867" i="3"/>
  <c r="BK356" i="3"/>
  <c r="BK568" i="3"/>
  <c r="J486" i="3"/>
  <c r="J171" i="3"/>
  <c r="BK187" i="3"/>
  <c r="F35" i="4"/>
  <c r="BB97" i="1" s="1"/>
  <c r="J34" i="6"/>
  <c r="AW99" i="1" s="1"/>
  <c r="J1232" i="2"/>
  <c r="BK1801" i="2"/>
  <c r="BK1307" i="2"/>
  <c r="BK459" i="2"/>
  <c r="J1932" i="2"/>
  <c r="J1704" i="2"/>
  <c r="BK1121" i="2"/>
  <c r="BK1664" i="2"/>
  <c r="BK906" i="2"/>
  <c r="BK1684" i="2"/>
  <c r="J1460" i="2"/>
  <c r="J1156" i="2"/>
  <c r="BK1975" i="2"/>
  <c r="BK1425" i="2"/>
  <c r="BK1016" i="2"/>
  <c r="J896" i="2"/>
  <c r="BK717" i="2"/>
  <c r="BK339" i="2"/>
  <c r="J1957" i="2"/>
  <c r="J868" i="2"/>
  <c r="BK221" i="2"/>
  <c r="BK1659" i="2"/>
  <c r="BK1577" i="2"/>
  <c r="BK949" i="2"/>
  <c r="BK447" i="2"/>
  <c r="BK1755" i="2"/>
  <c r="BK1601" i="2"/>
  <c r="BK1384" i="2"/>
  <c r="BK979" i="2"/>
  <c r="BK1551" i="2"/>
  <c r="J1046" i="2"/>
  <c r="J880" i="2"/>
  <c r="BK245" i="2"/>
  <c r="BK1838" i="2"/>
  <c r="J1727" i="2"/>
  <c r="J1365" i="2"/>
  <c r="BK1223" i="2"/>
  <c r="BK1004" i="2"/>
  <c r="J939" i="2"/>
  <c r="J729" i="2"/>
  <c r="J447" i="2"/>
  <c r="BK1884" i="2"/>
  <c r="J1818" i="2"/>
  <c r="J1477" i="2"/>
  <c r="BK1077" i="2"/>
  <c r="J1971" i="2"/>
  <c r="J1745" i="2"/>
  <c r="BK1107" i="2"/>
  <c r="BK435" i="2"/>
  <c r="BK155" i="3"/>
  <c r="BK387" i="3"/>
  <c r="BK598" i="3"/>
  <c r="BK493" i="3"/>
  <c r="BK550" i="3"/>
  <c r="BK374" i="3"/>
  <c r="BK392" i="3"/>
  <c r="BK1022" i="3"/>
  <c r="J895" i="3"/>
  <c r="J872" i="3"/>
  <c r="J799" i="3"/>
  <c r="J316" i="3"/>
  <c r="J1022" i="3"/>
  <c r="BK962" i="3"/>
  <c r="BK914" i="3"/>
  <c r="BK705" i="3"/>
  <c r="BK402" i="3"/>
  <c r="BK919" i="3"/>
  <c r="J833" i="3"/>
  <c r="BK804" i="3"/>
  <c r="J509" i="3"/>
  <c r="J362" i="3"/>
  <c r="J852" i="3"/>
  <c r="J437" i="3"/>
  <c r="BK219" i="3"/>
  <c r="J627" i="3"/>
  <c r="BK473" i="3"/>
  <c r="BK279" i="3"/>
  <c r="J767" i="3"/>
  <c r="J211" i="3"/>
  <c r="BK119" i="4"/>
  <c r="J133" i="5"/>
  <c r="BK123" i="5"/>
  <c r="J129" i="5"/>
  <c r="BK1966" i="2"/>
  <c r="J1560" i="2"/>
  <c r="BK1365" i="2"/>
  <c r="BK1021" i="2"/>
  <c r="J994" i="2"/>
  <c r="BK165" i="2"/>
  <c r="BK1814" i="2"/>
  <c r="BK1613" i="2"/>
  <c r="J1223" i="2"/>
  <c r="J1175" i="2"/>
  <c r="J303" i="2"/>
  <c r="J185" i="2"/>
  <c r="BK1704" i="2"/>
  <c r="BK1531" i="2"/>
  <c r="J1097" i="2"/>
  <c r="BK916" i="2"/>
  <c r="J387" i="2"/>
  <c r="BK215" i="2"/>
  <c r="BK1863" i="2"/>
  <c r="J1608" i="2"/>
  <c r="BK1354" i="2"/>
  <c r="J1148" i="2"/>
  <c r="BK1046" i="2"/>
  <c r="BK1877" i="2"/>
  <c r="J1750" i="2"/>
  <c r="BK1506" i="2"/>
  <c r="J1317" i="2"/>
  <c r="J1121" i="2"/>
  <c r="J959" i="2"/>
  <c r="J944" i="2"/>
  <c r="BK811" i="2"/>
  <c r="BK689" i="2"/>
  <c r="BK399" i="2"/>
  <c r="J251" i="2"/>
  <c r="J1952" i="2"/>
  <c r="J1863" i="2"/>
  <c r="J1814" i="2"/>
  <c r="J1454" i="2"/>
  <c r="J1107" i="2"/>
  <c r="J925" i="2"/>
  <c r="J1946" i="2"/>
  <c r="BK1908" i="2"/>
  <c r="BK1779" i="2"/>
  <c r="BK1727" i="2"/>
  <c r="BK1165" i="2"/>
  <c r="BK896" i="2"/>
  <c r="J507" i="2"/>
  <c r="J381" i="3"/>
  <c r="J279" i="3"/>
  <c r="J181" i="3"/>
  <c r="BK231" i="3"/>
  <c r="BK627" i="3"/>
  <c r="J550" i="3"/>
  <c r="BK648" i="3"/>
  <c r="BK513" i="3"/>
  <c r="J397" i="3"/>
  <c r="BK171" i="3"/>
  <c r="J934" i="3"/>
  <c r="J374" i="3"/>
  <c r="BK1027" i="3"/>
  <c r="BK432" i="3"/>
  <c r="BK422" i="3"/>
  <c r="BK237" i="3"/>
  <c r="BK133" i="3"/>
  <c r="BK1017" i="3"/>
  <c r="J955" i="3"/>
  <c r="J459" i="3"/>
  <c r="BK412" i="3"/>
  <c r="BK342" i="3"/>
  <c r="J1011" i="3"/>
  <c r="BK955" i="3"/>
  <c r="J909" i="3"/>
  <c r="BK847" i="3"/>
  <c r="BK696" i="3"/>
  <c r="BK612" i="3"/>
  <c r="BK437" i="3"/>
  <c r="J237" i="3"/>
  <c r="J195" i="3"/>
  <c r="BK977" i="3"/>
  <c r="J672" i="3"/>
  <c r="BK367" i="3"/>
  <c r="BK1011" i="3"/>
  <c r="J977" i="3"/>
  <c r="J577" i="3"/>
  <c r="J422" i="3"/>
  <c r="J914" i="3"/>
  <c r="BK809" i="3"/>
  <c r="J760" i="3"/>
  <c r="J847" i="3"/>
  <c r="J744" i="3"/>
  <c r="F37" i="4"/>
  <c r="BD97" i="1" s="1"/>
  <c r="J119" i="6"/>
  <c r="J1853" i="2"/>
  <c r="J1057" i="2"/>
  <c r="J890" i="2"/>
  <c r="J557" i="2"/>
  <c r="BK351" i="2"/>
  <c r="AS94" i="1"/>
  <c r="J1755" i="2"/>
  <c r="BK1300" i="2"/>
  <c r="J911" i="2"/>
  <c r="J1908" i="2"/>
  <c r="BK1769" i="2"/>
  <c r="BK1477" i="2"/>
  <c r="J1243" i="2"/>
  <c r="BK1082" i="2"/>
  <c r="J539" i="2"/>
  <c r="J1594" i="2"/>
  <c r="J1077" i="2"/>
  <c r="J399" i="2"/>
  <c r="J1496" i="2"/>
  <c r="J1300" i="2"/>
  <c r="J954" i="2"/>
  <c r="J593" i="2"/>
  <c r="BK233" i="2"/>
  <c r="J1808" i="2"/>
  <c r="BK1204" i="2"/>
  <c r="BK734" i="2"/>
  <c r="BK1932" i="2"/>
  <c r="BK1243" i="2"/>
  <c r="BK123" i="2"/>
  <c r="J258" i="3"/>
  <c r="J664" i="3"/>
  <c r="BK480" i="3"/>
  <c r="J500" i="3"/>
  <c r="J219" i="3"/>
  <c r="J342" i="3"/>
  <c r="J902" i="3"/>
  <c r="BK857" i="3"/>
  <c r="J774" i="3"/>
  <c r="BK181" i="3"/>
  <c r="J924" i="3"/>
  <c r="BK814" i="3"/>
  <c r="J781" i="3"/>
  <c r="BK603" i="3"/>
  <c r="BK924" i="3"/>
  <c r="BK466" i="3"/>
  <c r="J696" i="3"/>
  <c r="BK442" i="3"/>
  <c r="J165" i="3"/>
  <c r="J466" i="3"/>
  <c r="BK321" i="3"/>
  <c r="F34" i="4"/>
  <c r="BA97" i="1"/>
  <c r="F37" i="6"/>
  <c r="BD99" i="1" s="1"/>
  <c r="BK1650" i="2"/>
  <c r="J1491" i="2"/>
  <c r="J1264" i="2"/>
  <c r="BK796" i="2"/>
  <c r="BK1818" i="2"/>
  <c r="J1699" i="2"/>
  <c r="BK1491" i="2"/>
  <c r="J1092" i="2"/>
  <c r="J984" i="2"/>
  <c r="J901" i="2"/>
  <c r="BK753" i="2"/>
  <c r="BK729" i="2"/>
  <c r="BK507" i="2"/>
  <c r="J375" i="2"/>
  <c r="J191" i="2"/>
  <c r="BK1699" i="2"/>
  <c r="J1016" i="2"/>
  <c r="BK483" i="2"/>
  <c r="BK151" i="2"/>
  <c r="J1684" i="2"/>
  <c r="BK1433" i="2"/>
  <c r="BK939" i="2"/>
  <c r="BK593" i="2"/>
  <c r="BK363" i="2"/>
  <c r="J1937" i="2"/>
  <c r="BK1784" i="2"/>
  <c r="BK1669" i="2"/>
  <c r="J1429" i="2"/>
  <c r="BK1232" i="2"/>
  <c r="BK1087" i="2"/>
  <c r="F34" i="2"/>
  <c r="BK1632" i="2"/>
  <c r="BK1414" i="2"/>
  <c r="J689" i="2"/>
  <c r="BK1057" i="2"/>
  <c r="BK519" i="2"/>
  <c r="J1395" i="2"/>
  <c r="J1082" i="2"/>
  <c r="BK901" i="2"/>
  <c r="J483" i="2"/>
  <c r="BK185" i="2"/>
  <c r="J1838" i="2"/>
  <c r="BK1326" i="2"/>
  <c r="BK944" i="2"/>
  <c r="BK1971" i="2"/>
  <c r="BK1762" i="2"/>
  <c r="BK1030" i="2"/>
  <c r="BK1395" i="2"/>
  <c r="BK177" i="2"/>
  <c r="J1536" i="2"/>
  <c r="J1068" i="2"/>
  <c r="BK1952" i="2"/>
  <c r="J1601" i="2"/>
  <c r="J1035" i="2"/>
  <c r="J1659" i="2"/>
  <c r="BK974" i="2"/>
  <c r="BK191" i="2"/>
  <c r="J1762" i="2"/>
  <c r="J1312" i="2"/>
  <c r="J1009" i="2"/>
  <c r="J629" i="2"/>
  <c r="BK303" i="2"/>
  <c r="J1858" i="2"/>
  <c r="BK1312" i="2"/>
  <c r="J999" i="2"/>
  <c r="J315" i="2"/>
  <c r="J1877" i="2"/>
  <c r="J934" i="2"/>
  <c r="BK316" i="3"/>
  <c r="J584" i="3"/>
  <c r="BK459" i="3"/>
  <c r="BK486" i="3"/>
  <c r="BK862" i="3"/>
  <c r="J919" i="3"/>
  <c r="J641" i="3"/>
  <c r="J231" i="3"/>
  <c r="BK941" i="3"/>
  <c r="BK833" i="3"/>
  <c r="BK195" i="3"/>
  <c r="BK879" i="3"/>
  <c r="BK211" i="3"/>
  <c r="J941" i="3"/>
  <c r="J681" i="3"/>
  <c r="BK205" i="3"/>
  <c r="BK591" i="3"/>
  <c r="BK799" i="3"/>
  <c r="J402" i="3"/>
  <c r="BK140" i="4"/>
  <c r="J137" i="5"/>
  <c r="BK119" i="5"/>
  <c r="J1722" i="2"/>
  <c r="J1335" i="2"/>
  <c r="J740" i="2"/>
  <c r="J1694" i="2"/>
  <c r="J1250" i="2"/>
  <c r="J802" i="2"/>
  <c r="J545" i="2"/>
  <c r="BK263" i="2"/>
  <c r="BK1694" i="2"/>
  <c r="J1170" i="2"/>
  <c r="J263" i="2"/>
  <c r="J1769" i="2"/>
  <c r="BK1454" i="2"/>
  <c r="BK984" i="2"/>
  <c r="J677" i="2"/>
  <c r="J297" i="2"/>
  <c r="BK1823" i="2"/>
  <c r="BK1460" i="2"/>
  <c r="BK671" i="2"/>
  <c r="J1641" i="2"/>
  <c r="J551" i="2"/>
  <c r="BK297" i="2"/>
  <c r="J1884" i="2"/>
  <c r="BK1429" i="2"/>
  <c r="J1102" i="2"/>
  <c r="J885" i="2"/>
  <c r="BK423" i="2"/>
  <c r="J1975" i="2"/>
  <c r="J1414" i="2"/>
  <c r="BK885" i="2"/>
  <c r="BK1937" i="2"/>
  <c r="BK1674" i="2"/>
  <c r="J221" i="2"/>
  <c r="J141" i="3"/>
  <c r="BK632" i="3"/>
  <c r="J568" i="3"/>
  <c r="BK584" i="3"/>
  <c r="BK970" i="3"/>
  <c r="J962" i="3"/>
  <c r="J826" i="3"/>
  <c r="BK909" i="3"/>
  <c r="BK895" i="3"/>
  <c r="BK447" i="3"/>
  <c r="J147" i="3"/>
  <c r="J821" i="3"/>
  <c r="BK720" i="3"/>
  <c r="J367" i="3"/>
  <c r="BK397" i="3"/>
  <c r="J598" i="3"/>
  <c r="J412" i="3"/>
  <c r="BK774" i="3"/>
  <c r="J473" i="3"/>
  <c r="BK133" i="5"/>
  <c r="J143" i="5"/>
  <c r="J123" i="5"/>
  <c r="BK119" i="6"/>
  <c r="P969" i="3" l="1"/>
  <c r="P549" i="3"/>
  <c r="R1155" i="2"/>
  <c r="BK969" i="3"/>
  <c r="J969" i="3" s="1"/>
  <c r="J101" i="3" s="1"/>
  <c r="BK1822" i="2"/>
  <c r="J1822" i="2" s="1"/>
  <c r="J100" i="2" s="1"/>
  <c r="BK122" i="3"/>
  <c r="J122" i="3" s="1"/>
  <c r="J97" i="3" s="1"/>
  <c r="P933" i="3"/>
  <c r="R122" i="2"/>
  <c r="T1891" i="2"/>
  <c r="BK361" i="3"/>
  <c r="J361" i="3" s="1"/>
  <c r="J98" i="3" s="1"/>
  <c r="BK122" i="2"/>
  <c r="R1822" i="2"/>
  <c r="BK549" i="3"/>
  <c r="J549" i="3" s="1"/>
  <c r="J99" i="3" s="1"/>
  <c r="BK810" i="2"/>
  <c r="J810" i="2" s="1"/>
  <c r="J98" i="2" s="1"/>
  <c r="T361" i="3"/>
  <c r="R1891" i="2"/>
  <c r="R549" i="3"/>
  <c r="R810" i="2"/>
  <c r="R121" i="2" s="1"/>
  <c r="R122" i="3"/>
  <c r="R969" i="3"/>
  <c r="P122" i="2"/>
  <c r="BK1891" i="2"/>
  <c r="J1891" i="2" s="1"/>
  <c r="J101" i="2" s="1"/>
  <c r="BK1155" i="2"/>
  <c r="J1155" i="2" s="1"/>
  <c r="J99" i="2" s="1"/>
  <c r="P1155" i="2"/>
  <c r="P122" i="3"/>
  <c r="T969" i="3"/>
  <c r="T810" i="2"/>
  <c r="T1822" i="2"/>
  <c r="P361" i="3"/>
  <c r="R933" i="3"/>
  <c r="BK118" i="5"/>
  <c r="J118" i="5" s="1"/>
  <c r="J97" i="5" s="1"/>
  <c r="R118" i="5"/>
  <c r="R117" i="5" s="1"/>
  <c r="T1155" i="2"/>
  <c r="T122" i="3"/>
  <c r="BK933" i="3"/>
  <c r="J933" i="3" s="1"/>
  <c r="J100" i="3" s="1"/>
  <c r="T122" i="2"/>
  <c r="T121" i="2" s="1"/>
  <c r="P1822" i="2"/>
  <c r="R361" i="3"/>
  <c r="T933" i="3"/>
  <c r="P118" i="5"/>
  <c r="P117" i="5"/>
  <c r="AU98" i="1" s="1"/>
  <c r="T118" i="5"/>
  <c r="T117" i="5" s="1"/>
  <c r="P810" i="2"/>
  <c r="P1891" i="2"/>
  <c r="T549" i="3"/>
  <c r="BK118" i="6"/>
  <c r="J118" i="6" s="1"/>
  <c r="J97" i="6" s="1"/>
  <c r="BK118" i="4"/>
  <c r="BK117" i="4" s="1"/>
  <c r="J117" i="4" s="1"/>
  <c r="J96" i="4" s="1"/>
  <c r="J89" i="6"/>
  <c r="E107" i="6"/>
  <c r="J91" i="6"/>
  <c r="F92" i="6"/>
  <c r="BE119" i="6"/>
  <c r="J91" i="5"/>
  <c r="J89" i="5"/>
  <c r="F92" i="5"/>
  <c r="BE129" i="5"/>
  <c r="BE143" i="5"/>
  <c r="E85" i="5"/>
  <c r="BE123" i="5"/>
  <c r="BE137" i="5"/>
  <c r="BE119" i="5"/>
  <c r="BE133" i="5"/>
  <c r="E85" i="4"/>
  <c r="J89" i="4"/>
  <c r="J91" i="4"/>
  <c r="F114" i="4"/>
  <c r="BE119" i="4"/>
  <c r="BE140" i="4"/>
  <c r="J33" i="4" s="1"/>
  <c r="AV97" i="1" s="1"/>
  <c r="J89" i="3"/>
  <c r="E111" i="3"/>
  <c r="F118" i="3"/>
  <c r="BE133" i="3"/>
  <c r="BE141" i="3"/>
  <c r="BE432" i="3"/>
  <c r="BE480" i="3"/>
  <c r="BE657" i="3"/>
  <c r="BE672" i="3"/>
  <c r="BE720" i="3"/>
  <c r="BE847" i="3"/>
  <c r="BE852" i="3"/>
  <c r="J122" i="2"/>
  <c r="J97" i="2" s="1"/>
  <c r="BE171" i="3"/>
  <c r="BE632" i="3"/>
  <c r="BE681" i="3"/>
  <c r="BE729" i="3"/>
  <c r="BE857" i="3"/>
  <c r="BE902" i="3"/>
  <c r="BE225" i="3"/>
  <c r="BE321" i="3"/>
  <c r="BE550" i="3"/>
  <c r="BE598" i="3"/>
  <c r="BE799" i="3"/>
  <c r="BE809" i="3"/>
  <c r="BE914" i="3"/>
  <c r="BE941" i="3"/>
  <c r="BE231" i="3"/>
  <c r="BE300" i="3"/>
  <c r="BE402" i="3"/>
  <c r="BE486" i="3"/>
  <c r="BE760" i="3"/>
  <c r="BE781" i="3"/>
  <c r="BE826" i="3"/>
  <c r="BE862" i="3"/>
  <c r="BE879" i="3"/>
  <c r="BE909" i="3"/>
  <c r="BE962" i="3"/>
  <c r="BE970" i="3"/>
  <c r="BE1002" i="3"/>
  <c r="BE1011" i="3"/>
  <c r="J91" i="3"/>
  <c r="BE187" i="3"/>
  <c r="BE374" i="3"/>
  <c r="BE387" i="3"/>
  <c r="BE397" i="3"/>
  <c r="BE427" i="3"/>
  <c r="BE442" i="3"/>
  <c r="BE459" i="3"/>
  <c r="BE473" i="3"/>
  <c r="BE493" i="3"/>
  <c r="BE559" i="3"/>
  <c r="BE568" i="3"/>
  <c r="BE577" i="3"/>
  <c r="BE705" i="3"/>
  <c r="BE767" i="3"/>
  <c r="BE774" i="3"/>
  <c r="BE814" i="3"/>
  <c r="BE872" i="3"/>
  <c r="BE982" i="3"/>
  <c r="BE1017" i="3"/>
  <c r="BE165" i="3"/>
  <c r="BE205" i="3"/>
  <c r="BE316" i="3"/>
  <c r="BE356" i="3"/>
  <c r="BE840" i="3"/>
  <c r="BE895" i="3"/>
  <c r="BE934" i="3"/>
  <c r="BE211" i="3"/>
  <c r="BE258" i="3"/>
  <c r="BE466" i="3"/>
  <c r="BE804" i="3"/>
  <c r="BE886" i="3"/>
  <c r="BE929" i="3"/>
  <c r="BE955" i="3"/>
  <c r="BE417" i="3"/>
  <c r="BE447" i="3"/>
  <c r="BE648" i="3"/>
  <c r="BE744" i="3"/>
  <c r="BE833" i="3"/>
  <c r="BE1027" i="3"/>
  <c r="BE381" i="3"/>
  <c r="BE753" i="3"/>
  <c r="BE790" i="3"/>
  <c r="BE821" i="3"/>
  <c r="BE867" i="3"/>
  <c r="BE919" i="3"/>
  <c r="BE924" i="3"/>
  <c r="BE948" i="3"/>
  <c r="BE977" i="3"/>
  <c r="BE991" i="3"/>
  <c r="BE1022" i="3"/>
  <c r="BE155" i="3"/>
  <c r="BE237" i="3"/>
  <c r="BE362" i="3"/>
  <c r="BE407" i="3"/>
  <c r="BE412" i="3"/>
  <c r="BE500" i="3"/>
  <c r="BE509" i="3"/>
  <c r="BE544" i="3"/>
  <c r="BE591" i="3"/>
  <c r="BE603" i="3"/>
  <c r="BE627" i="3"/>
  <c r="BE641" i="3"/>
  <c r="BE664" i="3"/>
  <c r="BE513" i="3"/>
  <c r="BE525" i="3"/>
  <c r="BE584" i="3"/>
  <c r="BE612" i="3"/>
  <c r="BE181" i="3"/>
  <c r="BE219" i="3"/>
  <c r="BE279" i="3"/>
  <c r="BE437" i="3"/>
  <c r="BE123" i="3"/>
  <c r="BE147" i="3"/>
  <c r="BE195" i="3"/>
  <c r="BE452" i="3"/>
  <c r="BE696" i="3"/>
  <c r="BE342" i="3"/>
  <c r="BE392" i="3"/>
  <c r="BE422" i="3"/>
  <c r="BE367" i="3"/>
  <c r="E85" i="2"/>
  <c r="BE363" i="2"/>
  <c r="BE519" i="2"/>
  <c r="BE689" i="2"/>
  <c r="BE880" i="2"/>
  <c r="BE906" i="2"/>
  <c r="BE969" i="2"/>
  <c r="BE1035" i="2"/>
  <c r="BE1102" i="2"/>
  <c r="BE1148" i="2"/>
  <c r="BE1197" i="2"/>
  <c r="BE1650" i="2"/>
  <c r="BE1664" i="2"/>
  <c r="BE1669" i="2"/>
  <c r="BE1689" i="2"/>
  <c r="BE1694" i="2"/>
  <c r="BE1704" i="2"/>
  <c r="BE1736" i="2"/>
  <c r="BE1769" i="2"/>
  <c r="BE1774" i="2"/>
  <c r="BE1784" i="2"/>
  <c r="BE1870" i="2"/>
  <c r="BE1877" i="2"/>
  <c r="BE1915" i="2"/>
  <c r="BE1937" i="2"/>
  <c r="BB95" i="1"/>
  <c r="BE177" i="2"/>
  <c r="BE683" i="2"/>
  <c r="BE811" i="2"/>
  <c r="BE964" i="2"/>
  <c r="BE984" i="2"/>
  <c r="BE1004" i="2"/>
  <c r="BE1068" i="2"/>
  <c r="BE1156" i="2"/>
  <c r="BE1175" i="2"/>
  <c r="BE1745" i="2"/>
  <c r="BE1791" i="2"/>
  <c r="BE1796" i="2"/>
  <c r="BE1801" i="2"/>
  <c r="BE1853" i="2"/>
  <c r="BC95" i="1"/>
  <c r="BE123" i="2"/>
  <c r="BE203" i="2"/>
  <c r="BE423" i="2"/>
  <c r="BE471" i="2"/>
  <c r="BE539" i="2"/>
  <c r="BE545" i="2"/>
  <c r="BE629" i="2"/>
  <c r="BE677" i="2"/>
  <c r="BE753" i="2"/>
  <c r="BE802" i="2"/>
  <c r="BE833" i="2"/>
  <c r="BE853" i="2"/>
  <c r="BE868" i="2"/>
  <c r="BE896" i="2"/>
  <c r="BE916" i="2"/>
  <c r="BE939" i="2"/>
  <c r="BE959" i="2"/>
  <c r="BE989" i="2"/>
  <c r="BE1077" i="2"/>
  <c r="BE1087" i="2"/>
  <c r="BE1097" i="2"/>
  <c r="BE1307" i="2"/>
  <c r="BE1536" i="2"/>
  <c r="BE1560" i="2"/>
  <c r="BE1613" i="2"/>
  <c r="BE1674" i="2"/>
  <c r="BE1699" i="2"/>
  <c r="BE1722" i="2"/>
  <c r="BE1823" i="2"/>
  <c r="BE1863" i="2"/>
  <c r="BE1975" i="2"/>
  <c r="F118" i="2"/>
  <c r="BE263" i="2"/>
  <c r="BE277" i="2"/>
  <c r="BE315" i="2"/>
  <c r="BE593" i="2"/>
  <c r="BE671" i="2"/>
  <c r="BE911" i="2"/>
  <c r="BE1016" i="2"/>
  <c r="BE1030" i="2"/>
  <c r="BE1165" i="2"/>
  <c r="BE1243" i="2"/>
  <c r="BE1282" i="2"/>
  <c r="BE1354" i="2"/>
  <c r="BE1384" i="2"/>
  <c r="BE1601" i="2"/>
  <c r="BE1608" i="2"/>
  <c r="BE1618" i="2"/>
  <c r="BE1713" i="2"/>
  <c r="BE1966" i="2"/>
  <c r="BE1971" i="2"/>
  <c r="BA95" i="1"/>
  <c r="J117" i="2"/>
  <c r="BE171" i="2"/>
  <c r="BE185" i="2"/>
  <c r="BE239" i="2"/>
  <c r="BE251" i="2"/>
  <c r="BE459" i="2"/>
  <c r="BE495" i="2"/>
  <c r="BE551" i="2"/>
  <c r="BE717" i="2"/>
  <c r="BE729" i="2"/>
  <c r="BE784" i="2"/>
  <c r="BE844" i="2"/>
  <c r="BE901" i="2"/>
  <c r="BE974" i="2"/>
  <c r="BE1021" i="2"/>
  <c r="BE1057" i="2"/>
  <c r="BE1107" i="2"/>
  <c r="BE1264" i="2"/>
  <c r="BE1269" i="2"/>
  <c r="BE1291" i="2"/>
  <c r="BE1300" i="2"/>
  <c r="BE1433" i="2"/>
  <c r="BE1454" i="2"/>
  <c r="BE1750" i="2"/>
  <c r="BE1808" i="2"/>
  <c r="BE1814" i="2"/>
  <c r="BE1838" i="2"/>
  <c r="BE1892" i="2"/>
  <c r="BE1899" i="2"/>
  <c r="BE1908" i="2"/>
  <c r="BE1932" i="2"/>
  <c r="BE1952" i="2"/>
  <c r="J89" i="2"/>
  <c r="BE245" i="2"/>
  <c r="BE339" i="2"/>
  <c r="BE375" i="2"/>
  <c r="BE734" i="2"/>
  <c r="BE925" i="2"/>
  <c r="BE934" i="2"/>
  <c r="BE944" i="2"/>
  <c r="BE1204" i="2"/>
  <c r="BE1250" i="2"/>
  <c r="BE1312" i="2"/>
  <c r="BE1335" i="2"/>
  <c r="BE1395" i="2"/>
  <c r="BE1429" i="2"/>
  <c r="BE1477" i="2"/>
  <c r="BE1496" i="2"/>
  <c r="BE1632" i="2"/>
  <c r="BE1641" i="2"/>
  <c r="BE1755" i="2"/>
  <c r="BE1762" i="2"/>
  <c r="BE1818" i="2"/>
  <c r="BE129" i="2"/>
  <c r="BE165" i="2"/>
  <c r="BE271" i="2"/>
  <c r="BE327" i="2"/>
  <c r="BE351" i="2"/>
  <c r="BE399" i="2"/>
  <c r="BE1082" i="2"/>
  <c r="BE1957" i="2"/>
  <c r="AW95" i="1"/>
  <c r="BE151" i="2"/>
  <c r="BE215" i="2"/>
  <c r="BE221" i="2"/>
  <c r="BE227" i="2"/>
  <c r="BE257" i="2"/>
  <c r="BE297" i="2"/>
  <c r="BE303" i="2"/>
  <c r="BE387" i="2"/>
  <c r="BE411" i="2"/>
  <c r="BE447" i="2"/>
  <c r="BE483" i="2"/>
  <c r="BE665" i="2"/>
  <c r="BE740" i="2"/>
  <c r="BE796" i="2"/>
  <c r="BE885" i="2"/>
  <c r="BE890" i="2"/>
  <c r="BE949" i="2"/>
  <c r="BE994" i="2"/>
  <c r="BE999" i="2"/>
  <c r="BE1009" i="2"/>
  <c r="BE1046" i="2"/>
  <c r="BE1223" i="2"/>
  <c r="BE1232" i="2"/>
  <c r="BE1317" i="2"/>
  <c r="BE1365" i="2"/>
  <c r="BE1414" i="2"/>
  <c r="BE1425" i="2"/>
  <c r="BE1460" i="2"/>
  <c r="BE1506" i="2"/>
  <c r="BE1531" i="2"/>
  <c r="BE1577" i="2"/>
  <c r="BE1594" i="2"/>
  <c r="BE1623" i="2"/>
  <c r="BE1659" i="2"/>
  <c r="BE1679" i="2"/>
  <c r="BE1684" i="2"/>
  <c r="BE1727" i="2"/>
  <c r="BE1779" i="2"/>
  <c r="BE1858" i="2"/>
  <c r="BE1884" i="2"/>
  <c r="BE1946" i="2"/>
  <c r="BE191" i="2"/>
  <c r="BE233" i="2"/>
  <c r="BE435" i="2"/>
  <c r="BE507" i="2"/>
  <c r="BE557" i="2"/>
  <c r="BE954" i="2"/>
  <c r="BE979" i="2"/>
  <c r="BE1092" i="2"/>
  <c r="BE1112" i="2"/>
  <c r="BE1121" i="2"/>
  <c r="BE1170" i="2"/>
  <c r="BE1190" i="2"/>
  <c r="BE1255" i="2"/>
  <c r="BE1326" i="2"/>
  <c r="BE1491" i="2"/>
  <c r="BE1551" i="2"/>
  <c r="BD95" i="1"/>
  <c r="F37" i="3"/>
  <c r="BD96" i="1" s="1"/>
  <c r="F34" i="5"/>
  <c r="BA98" i="1"/>
  <c r="F35" i="5"/>
  <c r="BB98" i="1"/>
  <c r="F35" i="3"/>
  <c r="BB96" i="1" s="1"/>
  <c r="F34" i="3"/>
  <c r="BA96" i="1" s="1"/>
  <c r="F37" i="5"/>
  <c r="BD98" i="1" s="1"/>
  <c r="F36" i="3"/>
  <c r="BC96" i="1" s="1"/>
  <c r="F34" i="6"/>
  <c r="BA99" i="1" s="1"/>
  <c r="J34" i="4"/>
  <c r="AW97" i="1" s="1"/>
  <c r="J33" i="6"/>
  <c r="AV99" i="1"/>
  <c r="AT99" i="1"/>
  <c r="F36" i="5"/>
  <c r="BC98" i="1" s="1"/>
  <c r="J34" i="3"/>
  <c r="AW96" i="1" s="1"/>
  <c r="J34" i="5"/>
  <c r="AW98" i="1" s="1"/>
  <c r="BK121" i="3" l="1"/>
  <c r="J121" i="3" s="1"/>
  <c r="J30" i="3" s="1"/>
  <c r="BK117" i="5"/>
  <c r="J117" i="5" s="1"/>
  <c r="J96" i="5" s="1"/>
  <c r="J118" i="4"/>
  <c r="J97" i="4" s="1"/>
  <c r="R121" i="3"/>
  <c r="BK121" i="2"/>
  <c r="J121" i="2" s="1"/>
  <c r="J30" i="2" s="1"/>
  <c r="AG95" i="1" s="1"/>
  <c r="P121" i="2"/>
  <c r="AU95" i="1"/>
  <c r="T121" i="3"/>
  <c r="P121" i="3"/>
  <c r="AU96" i="1"/>
  <c r="BK117" i="6"/>
  <c r="J117" i="6"/>
  <c r="J96" i="6"/>
  <c r="AG96" i="1"/>
  <c r="J96" i="3"/>
  <c r="BC94" i="1"/>
  <c r="AY94" i="1" s="1"/>
  <c r="BD94" i="1"/>
  <c r="W33" i="1" s="1"/>
  <c r="J33" i="2"/>
  <c r="AV95" i="1" s="1"/>
  <c r="AT95" i="1" s="1"/>
  <c r="BB94" i="1"/>
  <c r="AX94" i="1" s="1"/>
  <c r="F33" i="2"/>
  <c r="AZ95" i="1" s="1"/>
  <c r="F33" i="3"/>
  <c r="AZ96" i="1" s="1"/>
  <c r="J33" i="3"/>
  <c r="AV96" i="1" s="1"/>
  <c r="AT96" i="1" s="1"/>
  <c r="F33" i="4"/>
  <c r="AZ97" i="1"/>
  <c r="J30" i="4"/>
  <c r="AG97" i="1"/>
  <c r="F33" i="5"/>
  <c r="AZ98" i="1" s="1"/>
  <c r="BA94" i="1"/>
  <c r="AW94" i="1" s="1"/>
  <c r="AK30" i="1" s="1"/>
  <c r="F33" i="6"/>
  <c r="AZ99" i="1" s="1"/>
  <c r="AT97" i="1"/>
  <c r="J33" i="5"/>
  <c r="AV98" i="1"/>
  <c r="AT98" i="1" s="1"/>
  <c r="J30" i="5"/>
  <c r="AG98" i="1" s="1"/>
  <c r="AN96" i="1" l="1"/>
  <c r="J96" i="2"/>
  <c r="AN98" i="1"/>
  <c r="AN97" i="1"/>
  <c r="J39" i="4"/>
  <c r="J39" i="5"/>
  <c r="J39" i="3"/>
  <c r="J39" i="2"/>
  <c r="AN95" i="1"/>
  <c r="AU94" i="1"/>
  <c r="W31" i="1"/>
  <c r="W30" i="1"/>
  <c r="W32" i="1"/>
  <c r="AZ94" i="1"/>
  <c r="AV94" i="1" s="1"/>
  <c r="AK29" i="1" s="1"/>
  <c r="J30" i="6"/>
  <c r="AG99" i="1" s="1"/>
  <c r="AG94" i="1" s="1"/>
  <c r="J39" i="6" l="1"/>
  <c r="AN99" i="1"/>
  <c r="AK26" i="1"/>
  <c r="AK35" i="1" s="1"/>
  <c r="W29" i="1"/>
  <c r="AT94" i="1"/>
  <c r="AN94" i="1" l="1"/>
</calcChain>
</file>

<file path=xl/sharedStrings.xml><?xml version="1.0" encoding="utf-8"?>
<sst xmlns="http://schemas.openxmlformats.org/spreadsheetml/2006/main" count="27422" uniqueCount="1821">
  <si>
    <t>Export Komplet</t>
  </si>
  <si>
    <t/>
  </si>
  <si>
    <t>2.0</t>
  </si>
  <si>
    <t>ZAMOK</t>
  </si>
  <si>
    <t>False</t>
  </si>
  <si>
    <t>{667b9bd3-48b0-4620-8f84-ff9379a513ab}</t>
  </si>
  <si>
    <t>0,01</t>
  </si>
  <si>
    <t>21</t>
  </si>
  <si>
    <t>15</t>
  </si>
  <si>
    <t>REKAPITULACE STAVBY</t>
  </si>
  <si>
    <t>v ---  níže se nacházejí doplnkové a pomocné údaje k sestavám  --- v</t>
  </si>
  <si>
    <t>Návod na vyplnění</t>
  </si>
  <si>
    <t>0,001</t>
  </si>
  <si>
    <t>Kód:</t>
  </si>
  <si>
    <t>16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</si>
  <si>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</si>
  <si>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</si>
  <si>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a kolejí žst. Nymburk hl. n.</t>
  </si>
  <si>
    <t>KSO:</t>
  </si>
  <si>
    <t>CC-CZ:</t>
  </si>
  <si>
    <t>Místo:</t>
  </si>
  <si>
    <t xml:space="preserve"> </t>
  </si>
  <si>
    <t>Datum:</t>
  </si>
  <si>
    <t>Zadavatel:</t>
  </si>
  <si>
    <t>IČ:</t>
  </si>
  <si>
    <t>Zimola Bohumil</t>
  </si>
  <si>
    <t>DIČ:</t>
  </si>
  <si>
    <t>Uchazeč:</t>
  </si>
  <si>
    <t>Vyplň údaj</t>
  </si>
  <si>
    <t>Projektant:</t>
  </si>
  <si>
    <t>True</t>
  </si>
  <si>
    <t>Zpracovatel:</t>
  </si>
  <si>
    <t>Hospodková Marcela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</si>
  <si>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</si>
  <si>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</si>
  <si>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</si>
  <si>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</si>
  <si>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</si>
  <si>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</si>
  <si>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</si>
  <si>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</si>
  <si>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</si>
  <si>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</si>
  <si>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</si>
  <si>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</si>
  <si>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</si>
  <si>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</si>
  <si>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</si>
  <si>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</si>
  <si>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</si>
  <si>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</si>
  <si>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</si>
  <si>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</si>
  <si>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</si>
  <si>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</si>
  <si>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</si>
  <si>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</si>
  <si>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</si>
  <si>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</si>
  <si>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</si>
  <si>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</si>
  <si>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</si>
  <si>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</si>
  <si>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</si>
  <si>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</si>
  <si>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</si>
  <si>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</si>
  <si>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</si>
  <si>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</si>
  <si>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</si>
  <si>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</si>
  <si>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</si>
  <si>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</si>
  <si>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</si>
  <si>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</si>
  <si>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</si>
  <si>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</si>
  <si>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</si>
  <si>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</si>
  <si>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</si>
  <si>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SK č.3,5 a v.č.33xa,34xa,43,46,64,66</t>
  </si>
  <si>
    <t>STA</t>
  </si>
  <si>
    <t>1</t>
  </si>
  <si>
    <t>{f1a2bd74-d4d7-487e-adbc-d7f65993689f}</t>
  </si>
  <si>
    <t>2</t>
  </si>
  <si>
    <t>SO 02</t>
  </si>
  <si>
    <t>Oprava SK č.1,2 a v.č.21,22,47,48</t>
  </si>
  <si>
    <t>{7262363f-97d9-472f-ac16-21445b540e01}</t>
  </si>
  <si>
    <t>SO 03</t>
  </si>
  <si>
    <t>Přeprava mechanizace</t>
  </si>
  <si>
    <t>{6878420e-8926-4aa3-a3eb-a3425145dafb}</t>
  </si>
  <si>
    <t>SO 04</t>
  </si>
  <si>
    <t>VON</t>
  </si>
  <si>
    <t>{638c1bea-ff5f-4565-8c6b-b507ea13182b}</t>
  </si>
  <si>
    <t>SO 05</t>
  </si>
  <si>
    <t>KSU a TP</t>
  </si>
  <si>
    <t>{ecfa2ddf-ce4f-4598-b689-0b22ca323e84}</t>
  </si>
  <si>
    <t>KRYCÍ LIST SOUPISU PRACÍ</t>
  </si>
  <si>
    <t>Objekt:</t>
  </si>
  <si>
    <t>SO 01 - Oprava SK č.3,5 a v.č.33xa,34xa,43,46,64,66</t>
  </si>
  <si>
    <t>REKAPITULACE ČLENĚNÍ SOUPISU PRACÍ</t>
  </si>
  <si>
    <t>Kód dílu - Popis</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</si>
  <si>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</si>
  <si>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</si>
  <si>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</si>
  <si>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</si>
  <si>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</si>
  <si>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</si>
  <si>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</si>
  <si>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</si>
  <si>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</si>
  <si>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</si>
  <si>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</si>
  <si>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</si>
  <si>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</si>
  <si>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</si>
  <si>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</si>
  <si>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</si>
  <si>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</si>
  <si>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</si>
  <si>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</si>
  <si>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</si>
  <si>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</si>
  <si>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</si>
  <si>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</si>
  <si>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</si>
  <si>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</si>
  <si>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5957201005</t>
  </si>
  <si>
    <t>Kolejnice užité tv. R65</t>
  </si>
  <si>
    <t>m</t>
  </si>
  <si>
    <t>Sborník UOŽI 01 2023</t>
  </si>
  <si>
    <t>8</t>
  </si>
  <si>
    <t>4</t>
  </si>
  <si>
    <t>-1541162712</t>
  </si>
  <si>
    <t>PP</t>
  </si>
  <si>
    <t>VV</t>
  </si>
  <si>
    <t>v.č.43 středové kolejnice + u KN60</t>
  </si>
  <si>
    <t>12*2+20*2</t>
  </si>
  <si>
    <t>Součet</t>
  </si>
  <si>
    <t>neoceňovat dodá TO</t>
  </si>
  <si>
    <t>5957201010</t>
  </si>
  <si>
    <t>Kolejnice užité tv. S49</t>
  </si>
  <si>
    <t>959236953</t>
  </si>
  <si>
    <t>ZV č.33xa - 3a.SK vložky</t>
  </si>
  <si>
    <t>10*2</t>
  </si>
  <si>
    <t>KV č. 51 - 3.SK vložky</t>
  </si>
  <si>
    <t>ZV č.51 - 3b.SK vložky</t>
  </si>
  <si>
    <t>KV č. 64 - 3b.SK vložky</t>
  </si>
  <si>
    <t>spojka 46 -51 vložky</t>
  </si>
  <si>
    <t>5.SK vložka v km 322,850</t>
  </si>
  <si>
    <t>5*2</t>
  </si>
  <si>
    <t>5.SK vložka v km 322,700</t>
  </si>
  <si>
    <t>v.č.33xa; 34xa; 46 středové kolejnice+u KN60</t>
  </si>
  <si>
    <t>(10*2+16*2)*3</t>
  </si>
  <si>
    <t>spojka 33xa-34xa vložky</t>
  </si>
  <si>
    <t>9*2</t>
  </si>
  <si>
    <t>3</t>
  </si>
  <si>
    <t>5956140025</t>
  </si>
  <si>
    <t>Pražec betonový příčný vystrojený včetně kompletů tv. B 91S/1 (UIC)</t>
  </si>
  <si>
    <t>kus</t>
  </si>
  <si>
    <t>382253784</t>
  </si>
  <si>
    <t>3.SK (v.č.33xa-43)</t>
  </si>
  <si>
    <t>(322,880-322,500)*1640</t>
  </si>
  <si>
    <t>0,800</t>
  </si>
  <si>
    <t>mezi 43-51</t>
  </si>
  <si>
    <t>54</t>
  </si>
  <si>
    <t>3b.SK (v.č.51-64)</t>
  </si>
  <si>
    <t>(323,199-322,998)*1640</t>
  </si>
  <si>
    <t>0,360</t>
  </si>
  <si>
    <t>dřevo + S49</t>
  </si>
  <si>
    <t>-(6+23+23+3)</t>
  </si>
  <si>
    <t>5956213045</t>
  </si>
  <si>
    <t>Pražec betonový příčný vystrojený  užitý tv. B 91S/1 (UIC)</t>
  </si>
  <si>
    <t>-455389794</t>
  </si>
  <si>
    <t>5.SK pod přechodovou kolejnici (R65)</t>
  </si>
  <si>
    <t>9</t>
  </si>
  <si>
    <t>5</t>
  </si>
  <si>
    <t>5961214010</t>
  </si>
  <si>
    <t>Výhybka jednoduchá užitá kompletní ocelové součásti J49 1:9-190 pravá</t>
  </si>
  <si>
    <t>-1838340</t>
  </si>
  <si>
    <t xml:space="preserve">v.č.46 </t>
  </si>
  <si>
    <t>6</t>
  </si>
  <si>
    <t>5961214015</t>
  </si>
  <si>
    <t>Výhybka jednoduchá užitá kompletní ocelové součásti J49 1:9-190 levá</t>
  </si>
  <si>
    <t>-681320337</t>
  </si>
  <si>
    <t>v.č.33xa</t>
  </si>
  <si>
    <t>v.č.34xa</t>
  </si>
  <si>
    <t>7</t>
  </si>
  <si>
    <t>R5961134070</t>
  </si>
  <si>
    <t>Srdcovka prodloužená JR65 1:9-300 pravá o 1400mm (včetně VP svorníků)</t>
  </si>
  <si>
    <t>128</t>
  </si>
  <si>
    <t>1273656629</t>
  </si>
  <si>
    <t>Srdcovka prodloužená JR65 1:9-300 pravá o 1400mm včetně VP svorníků</t>
  </si>
  <si>
    <t>v.č.43</t>
  </si>
  <si>
    <t>5957113025</t>
  </si>
  <si>
    <t>Kolejnice přechodové tv. 60E2/49E1 levá</t>
  </si>
  <si>
    <t>-876638402</t>
  </si>
  <si>
    <t>ZV č. 33xa - 3a.SK</t>
  </si>
  <si>
    <t>10</t>
  </si>
  <si>
    <t>KV č.51 - 3.SK</t>
  </si>
  <si>
    <t>ZV č.51 - 3b.SK</t>
  </si>
  <si>
    <t>KV č.64 - 3b.SK</t>
  </si>
  <si>
    <t>5957113030</t>
  </si>
  <si>
    <t>Kolejnice přechodové tv. 60E2/49E1 pravá</t>
  </si>
  <si>
    <t>1810132857</t>
  </si>
  <si>
    <t>5957113005</t>
  </si>
  <si>
    <t>Kolejnice přechodové tv. R65/49E1 levá</t>
  </si>
  <si>
    <t>1610930987</t>
  </si>
  <si>
    <t>5.SK km 322,595</t>
  </si>
  <si>
    <t>11</t>
  </si>
  <si>
    <t>5957113010</t>
  </si>
  <si>
    <t>Kolejnice přechodové tv. R65/49E1 pravá</t>
  </si>
  <si>
    <t>-1867926355</t>
  </si>
  <si>
    <t>12</t>
  </si>
  <si>
    <t>5961132140</t>
  </si>
  <si>
    <t>Jazyk prodloužený JR65 1:9-300 pravý přímý 12125 mm+1300 mm</t>
  </si>
  <si>
    <t>781247823</t>
  </si>
  <si>
    <t>13</t>
  </si>
  <si>
    <t>5961132155</t>
  </si>
  <si>
    <t>Jazyk prodloužený JR65 1:9-300 levý ohnutý 12125 mm+1300 mm</t>
  </si>
  <si>
    <t>1972069456</t>
  </si>
  <si>
    <t>14</t>
  </si>
  <si>
    <t>5961133150</t>
  </si>
  <si>
    <t>Opornice prodloužená JR65 1:9-300 levá přímá 13709 mm+1400 mm</t>
  </si>
  <si>
    <t>658532691</t>
  </si>
  <si>
    <t>5961133155</t>
  </si>
  <si>
    <t>Opornice prodloužená JR65 1:9-300 pravá ohnutá 13709 mm+1400 mm</t>
  </si>
  <si>
    <t>1935809314</t>
  </si>
  <si>
    <t>5961146260</t>
  </si>
  <si>
    <t>Jazyk prodloužený JS49 1:9-300 pravý přímý 12025 mm+1300 mm</t>
  </si>
  <si>
    <t>-1284983409</t>
  </si>
  <si>
    <t>v.č.64,66</t>
  </si>
  <si>
    <t>1*2</t>
  </si>
  <si>
    <t>17</t>
  </si>
  <si>
    <t>5961147270</t>
  </si>
  <si>
    <t>Opornice prodloužená JS49 1:9-300 pravá ohnutá 13607 mm+1400 mm</t>
  </si>
  <si>
    <t>-1306849383</t>
  </si>
  <si>
    <t>18</t>
  </si>
  <si>
    <t>5957119010</t>
  </si>
  <si>
    <t>Lepený izolovaný styk tv. UIC60 s tepelně zpracovanou hlavou délky 3,60 m</t>
  </si>
  <si>
    <t>-1631157011</t>
  </si>
  <si>
    <t>3a.SK Lp</t>
  </si>
  <si>
    <t>3.SK Lp+Pp</t>
  </si>
  <si>
    <t>2+2</t>
  </si>
  <si>
    <t>19</t>
  </si>
  <si>
    <t>5957128010</t>
  </si>
  <si>
    <t>Lepený izolovaný styk tv. R65 s tepelně zpracovanou hlavou délky 3,60 m</t>
  </si>
  <si>
    <t>-1303538237</t>
  </si>
  <si>
    <t>20</t>
  </si>
  <si>
    <t>5956101000</t>
  </si>
  <si>
    <t>Pražec dřevěný příčný nevystrojený dub 2600x260x160 mm</t>
  </si>
  <si>
    <t>2114297183</t>
  </si>
  <si>
    <t>KV č.43 - 3b.SK (R65)</t>
  </si>
  <si>
    <t>KV č.64 -3b.SK (S49)</t>
  </si>
  <si>
    <t>KV č.64 - 5b.SK (S49)</t>
  </si>
  <si>
    <t>5b.SK pod výkolejku (S49)</t>
  </si>
  <si>
    <t>KV č.46-5b.SK (S49)</t>
  </si>
  <si>
    <t>KV č.46-v.č.51 (S49)</t>
  </si>
  <si>
    <t>spojka 33xa-34xa (S49)</t>
  </si>
  <si>
    <t>KV č.34xa-5a.SK (S49)</t>
  </si>
  <si>
    <t>5956101020</t>
  </si>
  <si>
    <t>Pražec dřevěný příčný vystrojený   dub 2600x260x160 mm</t>
  </si>
  <si>
    <t>-842849164</t>
  </si>
  <si>
    <t>KV č.51 - 3b.SK(S49)</t>
  </si>
  <si>
    <t>22</t>
  </si>
  <si>
    <t>5956122020</t>
  </si>
  <si>
    <t>Pražec dřevěný výhybkový dub skupina 4 2600x260x150</t>
  </si>
  <si>
    <t>-798530840</t>
  </si>
  <si>
    <t>v.č.43 p.č. 01-02; 2-13</t>
  </si>
  <si>
    <t>2+12</t>
  </si>
  <si>
    <t>v.č.46 p.č. 01-02; 2-9</t>
  </si>
  <si>
    <t>2+8</t>
  </si>
  <si>
    <t>v.č.33xa p.č. 01-02; 2-9</t>
  </si>
  <si>
    <t>v.č.34xa p.č. 01-02; 2-9</t>
  </si>
  <si>
    <t>23</t>
  </si>
  <si>
    <t>5956122025</t>
  </si>
  <si>
    <t>Pražec dřevěný výhybkový dub skupina 4 2700x260x150</t>
  </si>
  <si>
    <t>-1495782357</t>
  </si>
  <si>
    <t>v.č. 33xa</t>
  </si>
  <si>
    <t>v.č.46</t>
  </si>
  <si>
    <t>24</t>
  </si>
  <si>
    <t>5956122030</t>
  </si>
  <si>
    <t>Pražec dřevěný výhybkový dub skupina 4 2800x260x150</t>
  </si>
  <si>
    <t>-373279491</t>
  </si>
  <si>
    <t>25</t>
  </si>
  <si>
    <t>5956122035</t>
  </si>
  <si>
    <t>Pražec dřevěný výhybkový dub skupina 4 2900x260x150</t>
  </si>
  <si>
    <t>750489161</t>
  </si>
  <si>
    <t>26</t>
  </si>
  <si>
    <t>5956122040</t>
  </si>
  <si>
    <t>Pražec dřevěný výhybkový dub skupina 4 3000x260x150</t>
  </si>
  <si>
    <t>-970803534</t>
  </si>
  <si>
    <t>27</t>
  </si>
  <si>
    <t>5956122045</t>
  </si>
  <si>
    <t>Pražec dřevěný výhybkový dub skupina 4 3100x260x150</t>
  </si>
  <si>
    <t>-1422093922</t>
  </si>
  <si>
    <t>28</t>
  </si>
  <si>
    <t>5956122050</t>
  </si>
  <si>
    <t>Pražec dřevěný výhybkový dub skupina 4 3200x260x150</t>
  </si>
  <si>
    <t>-390611722</t>
  </si>
  <si>
    <t>29</t>
  </si>
  <si>
    <t>5956122055</t>
  </si>
  <si>
    <t>Pražec dřevěný výhybkový dub skupina 4 3300x260x150</t>
  </si>
  <si>
    <t>-1367076029</t>
  </si>
  <si>
    <t>30</t>
  </si>
  <si>
    <t>5956122060</t>
  </si>
  <si>
    <t>Pražec dřevěný výhybkový dub skupina 4 3400x260x150</t>
  </si>
  <si>
    <t>-339265277</t>
  </si>
  <si>
    <t>31</t>
  </si>
  <si>
    <t>5956122065</t>
  </si>
  <si>
    <t>Pražec dřevěný výhybkový dub skupina 4 3500x260x150</t>
  </si>
  <si>
    <t>-1789720535</t>
  </si>
  <si>
    <t>32</t>
  </si>
  <si>
    <t>5956122070</t>
  </si>
  <si>
    <t>Pražec dřevěný výhybkový dub skupina 4 3600x260x150</t>
  </si>
  <si>
    <t>-867193519</t>
  </si>
  <si>
    <t>33</t>
  </si>
  <si>
    <t>5956122075</t>
  </si>
  <si>
    <t>Pražec dřevěný výhybkový dub skupina 4 3700x260x150</t>
  </si>
  <si>
    <t>-801726206</t>
  </si>
  <si>
    <t>34</t>
  </si>
  <si>
    <t>5956122080</t>
  </si>
  <si>
    <t>Pražec dřevěný výhybkový dub skupina 4 3800x260x150</t>
  </si>
  <si>
    <t>-1013418669</t>
  </si>
  <si>
    <t>35</t>
  </si>
  <si>
    <t>5956122085</t>
  </si>
  <si>
    <t>Pražec dřevěný výhybkový dub skupina 4 3900x260x150</t>
  </si>
  <si>
    <t>1753936462</t>
  </si>
  <si>
    <t>36</t>
  </si>
  <si>
    <t>5956122090</t>
  </si>
  <si>
    <t>Pražec dřevěný výhybkový dub skupina 4 4000x260x150</t>
  </si>
  <si>
    <t>-1365359405</t>
  </si>
  <si>
    <t>v.č.43 p.č.1,50-51</t>
  </si>
  <si>
    <t>v.č. 33xa p.č.1; 39</t>
  </si>
  <si>
    <t>1+1</t>
  </si>
  <si>
    <t>v.č.34xa p.č.1;39</t>
  </si>
  <si>
    <t>v.č.46 p.č.1;39</t>
  </si>
  <si>
    <t>37</t>
  </si>
  <si>
    <t>5956122095</t>
  </si>
  <si>
    <t>Pražec dřevěný výhybkový dub skupina 4 4100x260x150</t>
  </si>
  <si>
    <t>2126927100</t>
  </si>
  <si>
    <t>38</t>
  </si>
  <si>
    <t>5956122100</t>
  </si>
  <si>
    <t>Pražec dřevěný výhybkový dub skupina 4 4200x260x150</t>
  </si>
  <si>
    <t>-289273866</t>
  </si>
  <si>
    <t>39</t>
  </si>
  <si>
    <t>5956122105</t>
  </si>
  <si>
    <t>Pražec dřevěný výhybkový dub skupina 4 4300x260x150</t>
  </si>
  <si>
    <t>-1155550336</t>
  </si>
  <si>
    <t>40</t>
  </si>
  <si>
    <t>5956122110</t>
  </si>
  <si>
    <t>Pražec dřevěný výhybkový dub skupina 4 4400x260x150</t>
  </si>
  <si>
    <t>-160620086</t>
  </si>
  <si>
    <t>v.č.43 p.č.56</t>
  </si>
  <si>
    <t>KV č.43 p.č.57</t>
  </si>
  <si>
    <t>v.č. 33xa p.č.44</t>
  </si>
  <si>
    <t>KV č.33xa p.č.45</t>
  </si>
  <si>
    <t>v.č.34xa p.č.44</t>
  </si>
  <si>
    <t>KV č.34xa p.č.45</t>
  </si>
  <si>
    <t>v.č.46 p.č.44</t>
  </si>
  <si>
    <t>KV č.46 p.č.45</t>
  </si>
  <si>
    <t>41</t>
  </si>
  <si>
    <t>5956122115</t>
  </si>
  <si>
    <t>Pražec dřevěný výhybkový dub skupina 4 4500x260x150</t>
  </si>
  <si>
    <t>-1416634888</t>
  </si>
  <si>
    <t>KV č.43 p.č.58-59</t>
  </si>
  <si>
    <t>42</t>
  </si>
  <si>
    <t>5956122120</t>
  </si>
  <si>
    <t>Pražec dřevěný výhybkový dub skupina 4 4600x260x150</t>
  </si>
  <si>
    <t>734742493</t>
  </si>
  <si>
    <t>KV č.43 p.č.60</t>
  </si>
  <si>
    <t>43</t>
  </si>
  <si>
    <t>5956122125</t>
  </si>
  <si>
    <t>Pražec dřevěný výhybkový dub skupina 4 4700x260x150</t>
  </si>
  <si>
    <t>-2003591360</t>
  </si>
  <si>
    <t>KV č.43 p.č.61</t>
  </si>
  <si>
    <t>44</t>
  </si>
  <si>
    <t>5958134025</t>
  </si>
  <si>
    <t>Součásti upevňovací svěrka ŽS 4</t>
  </si>
  <si>
    <t>534214395</t>
  </si>
  <si>
    <t>ZV+v.č.43+KV</t>
  </si>
  <si>
    <t>8+212+40</t>
  </si>
  <si>
    <t>SK č.3a 5%</t>
  </si>
  <si>
    <t>(322,420-322,127)*1640*4*0,05</t>
  </si>
  <si>
    <t>3,896</t>
  </si>
  <si>
    <t>6*4</t>
  </si>
  <si>
    <t>3*4</t>
  </si>
  <si>
    <t>5*4</t>
  </si>
  <si>
    <t>2*4</t>
  </si>
  <si>
    <t>8*4</t>
  </si>
  <si>
    <t>10*4</t>
  </si>
  <si>
    <t>KV č.51 (S49)</t>
  </si>
  <si>
    <t>v.č. 33xa +KV</t>
  </si>
  <si>
    <t>188+8</t>
  </si>
  <si>
    <t>v.č.34xa +KV</t>
  </si>
  <si>
    <t>v.č.46 +KV</t>
  </si>
  <si>
    <t>5.SK</t>
  </si>
  <si>
    <t>(322,928-322,700)*1640*4</t>
  </si>
  <si>
    <t>0,320</t>
  </si>
  <si>
    <t>45</t>
  </si>
  <si>
    <t>5958134044</t>
  </si>
  <si>
    <t>Součásti upevňovací šroub svěrkový RS 1 (M24x80)</t>
  </si>
  <si>
    <t>-146389940</t>
  </si>
  <si>
    <t>v.č. 33xa+KV</t>
  </si>
  <si>
    <t>v.č.34xa+KV</t>
  </si>
  <si>
    <t>v.č.46+KV</t>
  </si>
  <si>
    <t>46</t>
  </si>
  <si>
    <t>5958134115</t>
  </si>
  <si>
    <t>Součásti upevňovací matice M24</t>
  </si>
  <si>
    <t>162240922</t>
  </si>
  <si>
    <t>47</t>
  </si>
  <si>
    <t>5958134020</t>
  </si>
  <si>
    <t>Součásti upevňovací svěrka Skl 24</t>
  </si>
  <si>
    <t>101344670</t>
  </si>
  <si>
    <t>3a.SK</t>
  </si>
  <si>
    <t>(322,470-322,420)*1640*4</t>
  </si>
  <si>
    <t>48</t>
  </si>
  <si>
    <t>5958134043</t>
  </si>
  <si>
    <t>Součásti upevňovací šroub svěrkový RS 0 (M22x70)</t>
  </si>
  <si>
    <t>468449238</t>
  </si>
  <si>
    <t>49</t>
  </si>
  <si>
    <t>5958134110</t>
  </si>
  <si>
    <t>Součásti upevňovací matice M22</t>
  </si>
  <si>
    <t>953803133</t>
  </si>
  <si>
    <t>50</t>
  </si>
  <si>
    <t>5958134125</t>
  </si>
  <si>
    <t>Součásti upevňovací podložka Uls 6</t>
  </si>
  <si>
    <t>29514728</t>
  </si>
  <si>
    <t>51</t>
  </si>
  <si>
    <t>5958134080</t>
  </si>
  <si>
    <t>Součásti upevňovací vrtule R2 (160)</t>
  </si>
  <si>
    <t>580355739</t>
  </si>
  <si>
    <t>ZV+č.43+KV</t>
  </si>
  <si>
    <t>16+348+80</t>
  </si>
  <si>
    <t>6*8</t>
  </si>
  <si>
    <t>3*8</t>
  </si>
  <si>
    <t>5*8</t>
  </si>
  <si>
    <t>2*8</t>
  </si>
  <si>
    <t>8*8</t>
  </si>
  <si>
    <t>10*8</t>
  </si>
  <si>
    <t>252+16</t>
  </si>
  <si>
    <t>52</t>
  </si>
  <si>
    <t>5958134075</t>
  </si>
  <si>
    <t>Součásti upevňovací vrtule R1(145)</t>
  </si>
  <si>
    <t>-790181336</t>
  </si>
  <si>
    <t>416</t>
  </si>
  <si>
    <t xml:space="preserve">v.č. 33xa </t>
  </si>
  <si>
    <t>358</t>
  </si>
  <si>
    <t xml:space="preserve">v.č.34xa </t>
  </si>
  <si>
    <t>53</t>
  </si>
  <si>
    <t>5958134040</t>
  </si>
  <si>
    <t>Součásti upevňovací kroužek pružný dvojitý Fe 6</t>
  </si>
  <si>
    <t>1956051067</t>
  </si>
  <si>
    <t>6114</t>
  </si>
  <si>
    <t>5958158030</t>
  </si>
  <si>
    <t>Podložka pryžová pod patu kolejnice WU 7 174x152x7 (Vossloh)</t>
  </si>
  <si>
    <t>-1379151348</t>
  </si>
  <si>
    <t>5.SK přechodová kolejnice</t>
  </si>
  <si>
    <t>55</t>
  </si>
  <si>
    <t>5958158020</t>
  </si>
  <si>
    <t>Podložka pryžová pod patu kolejnice R65 183/151/6</t>
  </si>
  <si>
    <t>-1776260836</t>
  </si>
  <si>
    <t>4+106+20</t>
  </si>
  <si>
    <t>SK č.3a</t>
  </si>
  <si>
    <t>(322,470-322,127)*1640*2</t>
  </si>
  <si>
    <t>0,960</t>
  </si>
  <si>
    <t>S49</t>
  </si>
  <si>
    <t>-8*2</t>
  </si>
  <si>
    <t>6*2</t>
  </si>
  <si>
    <t>56</t>
  </si>
  <si>
    <t>5958158005</t>
  </si>
  <si>
    <t>Podložka pryžová pod patu kolejnice S49 183/126/6</t>
  </si>
  <si>
    <t>-115041470</t>
  </si>
  <si>
    <t>8*2</t>
  </si>
  <si>
    <t>3*2</t>
  </si>
  <si>
    <t>2*2</t>
  </si>
  <si>
    <t>94+4</t>
  </si>
  <si>
    <t>(322,928-322,700)*1640*2</t>
  </si>
  <si>
    <t>0,160</t>
  </si>
  <si>
    <t>57</t>
  </si>
  <si>
    <t>5958158070</t>
  </si>
  <si>
    <t>Podložka polyetylenová pod podkladnici 380/160/2 (S4, R4)</t>
  </si>
  <si>
    <t>2025296843</t>
  </si>
  <si>
    <t>ZV+v.č.4+KV</t>
  </si>
  <si>
    <t>KV č.43 - 3b.SK</t>
  </si>
  <si>
    <t>58</t>
  </si>
  <si>
    <t>5958140020</t>
  </si>
  <si>
    <t>Podkladnice žebrová tv. U60 (R4pl)</t>
  </si>
  <si>
    <t>303463642</t>
  </si>
  <si>
    <t>v.č.43+KV</t>
  </si>
  <si>
    <t>106+20</t>
  </si>
  <si>
    <t>59</t>
  </si>
  <si>
    <t>5958173000</t>
  </si>
  <si>
    <t>Polyetylenové pásy v kotoučích</t>
  </si>
  <si>
    <t>m2</t>
  </si>
  <si>
    <t>1600318157</t>
  </si>
  <si>
    <t>v.č.33xa; 34xa; 46</t>
  </si>
  <si>
    <t>12*3</t>
  </si>
  <si>
    <t>Materiál</t>
  </si>
  <si>
    <t>60</t>
  </si>
  <si>
    <t>R5956140030</t>
  </si>
  <si>
    <t>Pražec betonový příčný vystrojený bezpodkladnicový včetně kompletů S49, min. délky 2500mm, min. hmotnosti 280 kg, včetně dopravy</t>
  </si>
  <si>
    <t>2075838051</t>
  </si>
  <si>
    <t>za KV č.51 -43</t>
  </si>
  <si>
    <t>5b.SK</t>
  </si>
  <si>
    <t>(323,199-322,913)*1520</t>
  </si>
  <si>
    <t>0,280</t>
  </si>
  <si>
    <t>dřevěné pražce + výkolejka</t>
  </si>
  <si>
    <t>-8-5-2</t>
  </si>
  <si>
    <t>(322,595-322,538)*1640</t>
  </si>
  <si>
    <t>0,520</t>
  </si>
  <si>
    <t>5.SK (R65) přechodová kolejnice</t>
  </si>
  <si>
    <t>-9</t>
  </si>
  <si>
    <t>5a.SK</t>
  </si>
  <si>
    <t>(322,508-322,416)*1640</t>
  </si>
  <si>
    <t>0,120</t>
  </si>
  <si>
    <t>61</t>
  </si>
  <si>
    <t>R5960101040</t>
  </si>
  <si>
    <t>Pražcové kotvy pro pražec dřevěný, včetně dopravy</t>
  </si>
  <si>
    <t>1530084047</t>
  </si>
  <si>
    <t>v.č.33xa - 3a.SK</t>
  </si>
  <si>
    <t>v.č.51 - 3b.SK</t>
  </si>
  <si>
    <t>62</t>
  </si>
  <si>
    <t>R5960101000</t>
  </si>
  <si>
    <t>Pražcové kotvy pro pražce betonové, včetně dopravy</t>
  </si>
  <si>
    <t>1139204760</t>
  </si>
  <si>
    <t>205</t>
  </si>
  <si>
    <t>R5957104005</t>
  </si>
  <si>
    <t>Kolejnicové pásy třídy R260 tv. 60 E2 délky 75 metrů, včetně dopravy</t>
  </si>
  <si>
    <t>254153557</t>
  </si>
  <si>
    <t>3a. SK</t>
  </si>
  <si>
    <t>(322470-322127)/75*2</t>
  </si>
  <si>
    <t>0,853</t>
  </si>
  <si>
    <t>3. SK</t>
  </si>
  <si>
    <t>(322880-322500)/75*2</t>
  </si>
  <si>
    <t>0,867</t>
  </si>
  <si>
    <t>(322968-322913)/75*2</t>
  </si>
  <si>
    <t>0,533</t>
  </si>
  <si>
    <t>3b. SK</t>
  </si>
  <si>
    <t>(323199-322998)/75*2</t>
  </si>
  <si>
    <t>0,640</t>
  </si>
  <si>
    <t>206</t>
  </si>
  <si>
    <t>R5957104025</t>
  </si>
  <si>
    <t>Kolejnicové pásy třídy R260 tv. 49 E1 délky 75 metrů, včetně dopravy</t>
  </si>
  <si>
    <t>-307239769</t>
  </si>
  <si>
    <t>(323199-322913)/75*2</t>
  </si>
  <si>
    <t>0,373</t>
  </si>
  <si>
    <t>(322595-322538)/75*2</t>
  </si>
  <si>
    <t>0,480</t>
  </si>
  <si>
    <t>(322508-322416)/75*2</t>
  </si>
  <si>
    <t>0,547</t>
  </si>
  <si>
    <t>65</t>
  </si>
  <si>
    <t>5961135005</t>
  </si>
  <si>
    <t>Přídržnice Kn60 výhybky jednoduché JR65 1:9-300 5500 mm přímá</t>
  </si>
  <si>
    <t>-2076549987</t>
  </si>
  <si>
    <t>66</t>
  </si>
  <si>
    <t>5961135010</t>
  </si>
  <si>
    <t>Přídržnice Kn60 výhybky jednoduché JR65 1:9-300 5500 mm ohnutá pravá</t>
  </si>
  <si>
    <t>1425617562</t>
  </si>
  <si>
    <t>67</t>
  </si>
  <si>
    <t>R5961170099</t>
  </si>
  <si>
    <t>Opěrka jazyková R65</t>
  </si>
  <si>
    <t>269576326</t>
  </si>
  <si>
    <t>17,18,39,40,77,78</t>
  </si>
  <si>
    <t>68</t>
  </si>
  <si>
    <t>R5958140035</t>
  </si>
  <si>
    <t>Podkladnice 235 k přídržnici</t>
  </si>
  <si>
    <t>-384391922</t>
  </si>
  <si>
    <t>69</t>
  </si>
  <si>
    <t>5961170030</t>
  </si>
  <si>
    <t>Zádržná opěrka proti putování (komplet pro jazky i opornici) R65 R300 pro jazyk ohnutý</t>
  </si>
  <si>
    <t>1211796939</t>
  </si>
  <si>
    <t>70</t>
  </si>
  <si>
    <t>5961170035</t>
  </si>
  <si>
    <t>Zádržná opěrka proti putování (komplet pro jazky i opornici) R65 R300 pro jazyk přímý</t>
  </si>
  <si>
    <t>-313138555</t>
  </si>
  <si>
    <t>71</t>
  </si>
  <si>
    <t>5961170070</t>
  </si>
  <si>
    <t>Zádržná opěrka proti putování (komplet pro jazky i opornici) S49 R300 pro jazyk ohnutý i přímý</t>
  </si>
  <si>
    <t>2067217506</t>
  </si>
  <si>
    <t>72</t>
  </si>
  <si>
    <t>5961170060</t>
  </si>
  <si>
    <t>Zádržná opěrka proti putování (komplet pro jazky i opornici) S49 R190 pro jazyk ohnutý</t>
  </si>
  <si>
    <t>-299673019</t>
  </si>
  <si>
    <t>73</t>
  </si>
  <si>
    <t>5961170065</t>
  </si>
  <si>
    <t>Zádržná opěrka proti putování (komplet pro jazky i opornici) S49 R190 pro jazyk přímý</t>
  </si>
  <si>
    <t>-653229271</t>
  </si>
  <si>
    <t>74</t>
  </si>
  <si>
    <t>5958110035</t>
  </si>
  <si>
    <t>Vysokopevnostní svorník M24 x 220 mm</t>
  </si>
  <si>
    <t>1064132422</t>
  </si>
  <si>
    <t>1*3</t>
  </si>
  <si>
    <t>75</t>
  </si>
  <si>
    <t>5958110040</t>
  </si>
  <si>
    <t>Vysokopevnostní svorník M24 x 230 mm</t>
  </si>
  <si>
    <t>20798870</t>
  </si>
  <si>
    <t>76</t>
  </si>
  <si>
    <t>5958110075</t>
  </si>
  <si>
    <t>Vysokopevnostní svorník M24 x 300 mm</t>
  </si>
  <si>
    <t>-534363940</t>
  </si>
  <si>
    <t>77</t>
  </si>
  <si>
    <t>5958110080</t>
  </si>
  <si>
    <t>Vysokopevnostní svorník M24 x 310 mm</t>
  </si>
  <si>
    <t>-109978234</t>
  </si>
  <si>
    <t>78</t>
  </si>
  <si>
    <t>5958110095</t>
  </si>
  <si>
    <t>Vysokopevnostní svorník M24 x 340 mm</t>
  </si>
  <si>
    <t>-1607906210</t>
  </si>
  <si>
    <t>79</t>
  </si>
  <si>
    <t>5958110105</t>
  </si>
  <si>
    <t>Vysokopevnostní svorník M24 x 360 mm</t>
  </si>
  <si>
    <t>399388560</t>
  </si>
  <si>
    <t>80</t>
  </si>
  <si>
    <t>5958110115</t>
  </si>
  <si>
    <t>Vysokopevnostní svorník M24 x 380 mm</t>
  </si>
  <si>
    <t>320350198</t>
  </si>
  <si>
    <t>81</t>
  </si>
  <si>
    <t>5958110120</t>
  </si>
  <si>
    <t>Vysokopevnostní svorník M24 x 390 mm</t>
  </si>
  <si>
    <t>1709911121</t>
  </si>
  <si>
    <t>82</t>
  </si>
  <si>
    <t>5958110135</t>
  </si>
  <si>
    <t>Vysokopevnostní svorník M24 x 420 mm</t>
  </si>
  <si>
    <t>40628478</t>
  </si>
  <si>
    <t>83</t>
  </si>
  <si>
    <t>5958110145</t>
  </si>
  <si>
    <t>Vysokopevnostní svorník M24 x 440 mm</t>
  </si>
  <si>
    <t>-665380929</t>
  </si>
  <si>
    <t>84</t>
  </si>
  <si>
    <t>5958110170</t>
  </si>
  <si>
    <t>Vysokopevnostní svorník M24 x 490 mm</t>
  </si>
  <si>
    <t>-1624573946</t>
  </si>
  <si>
    <t>85</t>
  </si>
  <si>
    <t>5958110185</t>
  </si>
  <si>
    <t>Vysokopevnostní svorník M24 x 520 mm</t>
  </si>
  <si>
    <t>-355610314</t>
  </si>
  <si>
    <t>86</t>
  </si>
  <si>
    <t>5958113000</t>
  </si>
  <si>
    <t>Součást svorníku výkovek kulové podložky</t>
  </si>
  <si>
    <t>1437783015</t>
  </si>
  <si>
    <t>12*2*3</t>
  </si>
  <si>
    <t>87</t>
  </si>
  <si>
    <t>5958113005</t>
  </si>
  <si>
    <t>Součást svorníku výkovek kuželové pánve</t>
  </si>
  <si>
    <t>-1397042890</t>
  </si>
  <si>
    <t>88</t>
  </si>
  <si>
    <t>5958116000</t>
  </si>
  <si>
    <t>Matice M24</t>
  </si>
  <si>
    <t>-219604001</t>
  </si>
  <si>
    <t>12*4*3</t>
  </si>
  <si>
    <t>89</t>
  </si>
  <si>
    <t>5963110010</t>
  </si>
  <si>
    <t>Přejezd Intermont panel 1285x3000x170 ŽPP 1</t>
  </si>
  <si>
    <t>1613933319</t>
  </si>
  <si>
    <t>3.SK B91S/1 a UIC60</t>
  </si>
  <si>
    <t>1+1+1+1+1+1</t>
  </si>
  <si>
    <t xml:space="preserve">5.SK u výpravní budovy </t>
  </si>
  <si>
    <t>90</t>
  </si>
  <si>
    <t>5963110015</t>
  </si>
  <si>
    <t>Přejezd Intermont panel 600x3000x170 ŽPP 2</t>
  </si>
  <si>
    <t>1487030240</t>
  </si>
  <si>
    <t>SK č.3 B 91S/1 a UIC60</t>
  </si>
  <si>
    <t>1+2+2+2+2+2</t>
  </si>
  <si>
    <t>91</t>
  </si>
  <si>
    <t>5963110020</t>
  </si>
  <si>
    <t>Přejezd Intermont panel 1284x1480x170 ŽPP 3 pro pěší</t>
  </si>
  <si>
    <t>-828037817</t>
  </si>
  <si>
    <t>3.SK B91S/1 (UIC60)</t>
  </si>
  <si>
    <t>3b.SK B91S/1</t>
  </si>
  <si>
    <t>5b.SK (S49)</t>
  </si>
  <si>
    <t>92</t>
  </si>
  <si>
    <t>5963110025</t>
  </si>
  <si>
    <t>Přejezd Intermont panel 600x1480x170 ŽPP 4 pro pěší</t>
  </si>
  <si>
    <t>-1350167880</t>
  </si>
  <si>
    <t>93</t>
  </si>
  <si>
    <t>5963134005</t>
  </si>
  <si>
    <t>Náběhový klín ocelový pozink.</t>
  </si>
  <si>
    <t>217883050</t>
  </si>
  <si>
    <t>3.SK</t>
  </si>
  <si>
    <t>2*6+2</t>
  </si>
  <si>
    <t>3b.SK</t>
  </si>
  <si>
    <t>94</t>
  </si>
  <si>
    <t>7594110585</t>
  </si>
  <si>
    <t>Lanové propojení s kolíkovým ukončením LCI 1xFe20/70 M16 norma 707549006 (HM0404223990178)</t>
  </si>
  <si>
    <t>-65876482</t>
  </si>
  <si>
    <t>95</t>
  </si>
  <si>
    <t>7594110595</t>
  </si>
  <si>
    <t>Lanové propojení s kolíkovým ukončením LCI 1xFe20/120 M16 norma 707549007 (HM0404223990179)</t>
  </si>
  <si>
    <t>-1795131820</t>
  </si>
  <si>
    <t>96</t>
  </si>
  <si>
    <t>7497700320</t>
  </si>
  <si>
    <t>Konstrukční prvky trakčního vedení  Svorka se šroubem pro ukolejnění, např. F3/I/150</t>
  </si>
  <si>
    <t>497141485</t>
  </si>
  <si>
    <t>97</t>
  </si>
  <si>
    <t>7592030040</t>
  </si>
  <si>
    <t>Balízy a magnetické informační body Souprava upevňovací pražec B-91S (CV729125003)</t>
  </si>
  <si>
    <t>1988804746</t>
  </si>
  <si>
    <t>204</t>
  </si>
  <si>
    <t>5964147000</t>
  </si>
  <si>
    <t>Nástupištní díly blok úložný U65</t>
  </si>
  <si>
    <t>688057672</t>
  </si>
  <si>
    <t>mezi SK č.5-3</t>
  </si>
  <si>
    <t>321*2</t>
  </si>
  <si>
    <t>99</t>
  </si>
  <si>
    <t>5964147030</t>
  </si>
  <si>
    <t>Nástupištní díly konzolová deska K 145 Z</t>
  </si>
  <si>
    <t>-1865428775</t>
  </si>
  <si>
    <t>320</t>
  </si>
  <si>
    <t>100</t>
  </si>
  <si>
    <t>5964147020</t>
  </si>
  <si>
    <t>Nástupištní díly tvárnice Tischer B</t>
  </si>
  <si>
    <t>-1177273374</t>
  </si>
  <si>
    <t>320*2</t>
  </si>
  <si>
    <t>101</t>
  </si>
  <si>
    <t>5964147105</t>
  </si>
  <si>
    <t>Nástupištní díly výplňová deska D3</t>
  </si>
  <si>
    <t>-1413177761</t>
  </si>
  <si>
    <t>102</t>
  </si>
  <si>
    <t>5964161000</t>
  </si>
  <si>
    <t>Beton lehce zhutnitelný C 12/15;X0 F5 2 080 2 517</t>
  </si>
  <si>
    <t>m3</t>
  </si>
  <si>
    <t>1998876161</t>
  </si>
  <si>
    <t>0,5*0,1*320*2</t>
  </si>
  <si>
    <t>103</t>
  </si>
  <si>
    <t>R58594822</t>
  </si>
  <si>
    <t>směs suchá maltová zdící cementová M15</t>
  </si>
  <si>
    <t>t</t>
  </si>
  <si>
    <t>-845358659</t>
  </si>
  <si>
    <t>0,25*0,01*320*2*2</t>
  </si>
  <si>
    <t>104</t>
  </si>
  <si>
    <t>5955101025</t>
  </si>
  <si>
    <t>Kamenivo drcené drť frakce 4/8</t>
  </si>
  <si>
    <t>-2126687205</t>
  </si>
  <si>
    <t>pod přechody</t>
  </si>
  <si>
    <t>stezky mezi 5a, 5, 5b - 3a, 3, 3b</t>
  </si>
  <si>
    <t>(1100-320)*1*0,050*2</t>
  </si>
  <si>
    <t>5.SK pod panely</t>
  </si>
  <si>
    <t>84*1*0,05*2</t>
  </si>
  <si>
    <t>105</t>
  </si>
  <si>
    <t>5955101000</t>
  </si>
  <si>
    <t>Kamenivo drcené štěrk frakce 31,5/63 třídy BI</t>
  </si>
  <si>
    <t>-718151596</t>
  </si>
  <si>
    <t>(322470-322127)*0,2*1,8</t>
  </si>
  <si>
    <t>(322880-322500)*1,7*1,8</t>
  </si>
  <si>
    <t>(322968-322913)*1,7*1,8</t>
  </si>
  <si>
    <t>(323199-322998)*1,7*1,8</t>
  </si>
  <si>
    <t>(62+10)*1,8</t>
  </si>
  <si>
    <t>v.č.51</t>
  </si>
  <si>
    <t>48,200*0,2*1,8</t>
  </si>
  <si>
    <t>v.č.33xa;34xa;46</t>
  </si>
  <si>
    <t>51*3*1,8</t>
  </si>
  <si>
    <t>(323199-322913)*1,7*1,8</t>
  </si>
  <si>
    <t>(322928-322700)*0,2*1,8</t>
  </si>
  <si>
    <t>(322595-322538)*1,7*1,8</t>
  </si>
  <si>
    <t>(322508-322416)*1,7*1,8</t>
  </si>
  <si>
    <t>spojky</t>
  </si>
  <si>
    <t>50*1,7*1,8</t>
  </si>
  <si>
    <t>106</t>
  </si>
  <si>
    <t>5964133010</t>
  </si>
  <si>
    <t>Geotextilie ochranné</t>
  </si>
  <si>
    <t>583435626</t>
  </si>
  <si>
    <t>pod panely přechodů SK č.3</t>
  </si>
  <si>
    <t>24*1,5+39*0,6</t>
  </si>
  <si>
    <t>5.SK pod panely u výpravní budovy</t>
  </si>
  <si>
    <t>84*1,5</t>
  </si>
  <si>
    <t>P</t>
  </si>
  <si>
    <t>Práce</t>
  </si>
  <si>
    <t>107</t>
  </si>
  <si>
    <t>K</t>
  </si>
  <si>
    <t>5905020020</t>
  </si>
  <si>
    <t>Oprava stezky strojně s odstraněním drnu a nánosu přes 10 cm do 20 cm</t>
  </si>
  <si>
    <t>1845909033</t>
  </si>
  <si>
    <t>Oprava stezky strojně s odstraněním drnu a nánosu přes 10 cm do 20 cm. Poznámka: 1. V cenách jsou započteny náklady na odtěžení nánosu stezky a rozprostření výzisku na terén nebo naložení na dopravní prostředek a úprava povrchu stezky.</t>
  </si>
  <si>
    <t>mezi 5a, 5, 5b - 3a, 3, 3b</t>
  </si>
  <si>
    <t>(1100-320)*1</t>
  </si>
  <si>
    <t>5a.SK Lp</t>
  </si>
  <si>
    <t>89*1</t>
  </si>
  <si>
    <t>5b.SK Lp</t>
  </si>
  <si>
    <t>(323199-322780)*1,5</t>
  </si>
  <si>
    <t>108</t>
  </si>
  <si>
    <t>5905023020</t>
  </si>
  <si>
    <t>Úprava povrchu stezky rozprostřením štěrkodrtě přes 3 do 5 cm</t>
  </si>
  <si>
    <t>-1862020849</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</si>
  <si>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</si>
  <si>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109</t>
  </si>
  <si>
    <t>5905025110</t>
  </si>
  <si>
    <t>Doplnění stezky štěrkodrtí souvislé</t>
  </si>
  <si>
    <t>1337537260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</si>
  <si>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</si>
  <si>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(1100-320)*1*0,050</t>
  </si>
  <si>
    <t>110</t>
  </si>
  <si>
    <t>5905035120</t>
  </si>
  <si>
    <t>Výměna KL malou těžící mechanizací včetně lavičky pod ložnou plochou pražce lože zapuštěné</t>
  </si>
  <si>
    <t>-1974958601</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</si>
  <si>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zřízení KL, úprava KL do profilu a jeho případné snížení pod patou kolejnice. U výměny KL v celém profilu včetně lavičky jsou v ceně započteny náklady na případné uvolnění, posun a dotažení pražce. 2. V cenách nejsou obsaženy náklady na úpravu směrového a výškového uspořádání, dodávku kameniva, následnou úpravu směrového a výškového uspořádání, dodávku a doplnění kameniva pro následnou úpravu směrového a výškového uspořádání, dopravu výzisku na skládku a skládkovné.</t>
  </si>
  <si>
    <t>(322880-322500)*1,7</t>
  </si>
  <si>
    <t>(322968-322913)*1,7</t>
  </si>
  <si>
    <t>(323199-322998)*1,7</t>
  </si>
  <si>
    <t>(323199-322913)*1,7</t>
  </si>
  <si>
    <t>(322595-322538)*1,7</t>
  </si>
  <si>
    <t>(322508-322416)*1,7</t>
  </si>
  <si>
    <t>111</t>
  </si>
  <si>
    <t>5905050210</t>
  </si>
  <si>
    <t>Souvislá výměna KL se snesením KR výhybky pražce dřevěné</t>
  </si>
  <si>
    <t>827741893</t>
  </si>
  <si>
    <t>Souvislá výměna KL se snesením KR výhybky pražce dřevěné.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</si>
  <si>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49,846+10</t>
  </si>
  <si>
    <t>43,753*3</t>
  </si>
  <si>
    <t>112</t>
  </si>
  <si>
    <t>5905105010</t>
  </si>
  <si>
    <t>Doplnění KL kamenivem ojediněle ručně v koleji</t>
  </si>
  <si>
    <t>1164490776</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</si>
  <si>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</si>
  <si>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84*1*0,05</t>
  </si>
  <si>
    <t>113</t>
  </si>
  <si>
    <t>5905105030</t>
  </si>
  <si>
    <t>Doplnění KL kamenivem souvisle strojně v koleji</t>
  </si>
  <si>
    <t>720296026</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</si>
  <si>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</si>
  <si>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(322470-322127)*0,2</t>
  </si>
  <si>
    <t>(322928-322700)*0,2</t>
  </si>
  <si>
    <t>114</t>
  </si>
  <si>
    <t>5905105040</t>
  </si>
  <si>
    <t>Doplnění KL kamenivem souvisle strojně ve výhybce</t>
  </si>
  <si>
    <t>-790825367</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</si>
  <si>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</si>
  <si>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62+10</t>
  </si>
  <si>
    <t>48,200*0,2</t>
  </si>
  <si>
    <t>51*3</t>
  </si>
  <si>
    <t>115</t>
  </si>
  <si>
    <t>5906030050</t>
  </si>
  <si>
    <t>Ojedinělá výměna pražce současně s výměnou nebo čištěním KL pražec dřevěný výhybkový délky přes 4 do 5 m</t>
  </si>
  <si>
    <t>-640474271</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</si>
  <si>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</si>
  <si>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KV č.43 p.č.57-61</t>
  </si>
  <si>
    <t>116</t>
  </si>
  <si>
    <t>5906015010</t>
  </si>
  <si>
    <t>Výměna pražce malou těžící mechanizací v KL otevřeném i zapuštěném pražec dřevěný příčný nevystrojený</t>
  </si>
  <si>
    <t>62929452</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</si>
  <si>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</si>
  <si>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spojka 33xa -34xa (S49)</t>
  </si>
  <si>
    <t>117</t>
  </si>
  <si>
    <t>5907025381</t>
  </si>
  <si>
    <t>Výměna kolejnicových pásů současně s výměnou kompletů a pryžové podložky, tvar UIC60, 60E2</t>
  </si>
  <si>
    <t>1285454845</t>
  </si>
  <si>
    <t>Výměna kolejnicových pásů současně s výměnou kompletů a pryžové podložky, tvar UIC60, 60E2.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</si>
  <si>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 xml:space="preserve">3a.SK, 100% pryžových podložek a 5% kompletů ŽS4 a 50m kompletů SKL24 </t>
  </si>
  <si>
    <t>(322470-322127)*2</t>
  </si>
  <si>
    <t>118</t>
  </si>
  <si>
    <t>5907015016</t>
  </si>
  <si>
    <t>Ojedinělá výměna kolejnic stávající upevnění, tvar S49, T, 49E1</t>
  </si>
  <si>
    <t>1912706572</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</si>
  <si>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</si>
  <si>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spojka 33xa - 34xa</t>
  </si>
  <si>
    <t>119</t>
  </si>
  <si>
    <t>5906140035</t>
  </si>
  <si>
    <t>Demontáž kolejového roštu koleje v ose koleje pražce dřevěné, tvar S49, T, 49E1</t>
  </si>
  <si>
    <t>km</t>
  </si>
  <si>
    <t>1767008221</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</si>
  <si>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</si>
  <si>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323,199-322,913</t>
  </si>
  <si>
    <t>120</t>
  </si>
  <si>
    <t>5906140145</t>
  </si>
  <si>
    <t>Demontáž kolejového roštu koleje v ose koleje pražce betonové, tvar R65</t>
  </si>
  <si>
    <t>-672262584</t>
  </si>
  <si>
    <t>Demontáž kolejového roštu koleje v ose koleje pražce betonové, tvar R65. Poznámka: 1. V cenách jsou započteny náklady na případné odstranění kameniva, rozebrání roštu do součástí, manipulaci, naložení výzisku na dopravní prostředek a uložení na úložišti. 2. V cenách nejsou obsaženy náklady na dopravu a vytřídění.</t>
  </si>
  <si>
    <t>322,880-322,500</t>
  </si>
  <si>
    <t>322,968-322,913</t>
  </si>
  <si>
    <t>323,199-322,998</t>
  </si>
  <si>
    <t>322,595-322,538</t>
  </si>
  <si>
    <t>322,508-322,416</t>
  </si>
  <si>
    <t>121</t>
  </si>
  <si>
    <t>5906130325</t>
  </si>
  <si>
    <t>Montáž kolejového roštu v ose koleje pražce betonové vystrojené, tvar UIC60, 60E2</t>
  </si>
  <si>
    <t>139661191</t>
  </si>
  <si>
    <t>Montáž kolejového roštu v ose koleje pražce betonové vystrojené, tvar UIC60, 60E2. Poznámka: 1. V cenách jsou započteny náklady na manipulaci a montáž KR, u pražců dřevěných nevystrojených i na vrtání pražců. 2. V cenách nejsou obsaženy náklady na dodávku materiálu.</t>
  </si>
  <si>
    <t>122</t>
  </si>
  <si>
    <t>5906130345</t>
  </si>
  <si>
    <t>Montáž kolejového roštu v ose koleje pražce betonové vystrojené, tvar S49, 49E1</t>
  </si>
  <si>
    <t>1859666911</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</si>
  <si>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</si>
  <si>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123</t>
  </si>
  <si>
    <t>5907010015</t>
  </si>
  <si>
    <t>Výměna LISŮ tvar UIC60, 60E2</t>
  </si>
  <si>
    <t>289617035</t>
  </si>
  <si>
    <t>Výměna LISŮ tvar UIC60, 60E2.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</si>
  <si>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2*3,6</t>
  </si>
  <si>
    <t>(2+2)*3,6</t>
  </si>
  <si>
    <t>124</t>
  </si>
  <si>
    <t>5907010025</t>
  </si>
  <si>
    <t>Výměna LISŮ tvar R65</t>
  </si>
  <si>
    <t>-438828387</t>
  </si>
  <si>
    <t>Výměna LISŮ tvar R65.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</si>
  <si>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125</t>
  </si>
  <si>
    <t>5911231020</t>
  </si>
  <si>
    <t>Výměna VP svorníku soustavy S49</t>
  </si>
  <si>
    <t>-544248508</t>
  </si>
  <si>
    <t>Výměna VP svorníku soustavy S49. Poznámka: 1. V cenách jsou započteny náklady na demontáž, výměnu, montáž a ošetření součástí mazivem. 2. V cenách nejsou obsaženy náklady na dodávku materiálu.</t>
  </si>
  <si>
    <t>v.č. 33xa, 34xa, 46</t>
  </si>
  <si>
    <t>126</t>
  </si>
  <si>
    <t>5907055010</t>
  </si>
  <si>
    <t>Vrtání kolejnic otvor o průměru do 10 mm</t>
  </si>
  <si>
    <t>1802496022</t>
  </si>
  <si>
    <t>Vrtání kolejnic otvor o průměru do 10 mm. Poznámka: 1. V cenách jsou započteny náklady na manipulaci, podložení, označení a provedení vrtu ve stojině kolejnice.</t>
  </si>
  <si>
    <t>127</t>
  </si>
  <si>
    <t>5907055020</t>
  </si>
  <si>
    <t>Vrtání kolejnic otvor o průměru přes 10 do 23 mm</t>
  </si>
  <si>
    <t>1817385677</t>
  </si>
  <si>
    <t>Vrtání kolejnic otvor o průměru přes 10 do 23 mm. Poznámka: 1. V cenách jsou započteny náklady na manipulaci, podložení, označení a provedení vrtu ve stojině kolejnice.</t>
  </si>
  <si>
    <t>6+6</t>
  </si>
  <si>
    <t>v.č.33xa, 34xa, 46 propojovací lana</t>
  </si>
  <si>
    <t>5*3</t>
  </si>
  <si>
    <t>5909032020</t>
  </si>
  <si>
    <t>Přesná úprava GPK koleje směrové a výškové uspořádání pražce betonové</t>
  </si>
  <si>
    <t>-362837335</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</si>
  <si>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</si>
  <si>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322,470-322,127</t>
  </si>
  <si>
    <t>322,928-322,700</t>
  </si>
  <si>
    <t>129</t>
  </si>
  <si>
    <t>5909042010</t>
  </si>
  <si>
    <t>Přesná úprava GPK výhybky směrové a výškové uspořádání pražce dřevěné nebo ocelové</t>
  </si>
  <si>
    <t>-729696216</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</si>
  <si>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</si>
  <si>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49,846</t>
  </si>
  <si>
    <t>48,200</t>
  </si>
  <si>
    <t>výběhy, spojky a mezi</t>
  </si>
  <si>
    <t>150+50</t>
  </si>
  <si>
    <t>130</t>
  </si>
  <si>
    <t>5909050010</t>
  </si>
  <si>
    <t>Stabilizace kolejového lože koleje nově zřízeného nebo čistého</t>
  </si>
  <si>
    <t>-1123421501</t>
  </si>
  <si>
    <t>Stabilizace kolejového lože koleje nově zřízeného nebo čistého. Poznámka: 1. V cenách jsou započteny náklady na stabilizaci v režimu s řízeným (konstantním) poklesem včetně měření a předání tištěných výstupů.</t>
  </si>
  <si>
    <t>131</t>
  </si>
  <si>
    <t>5909050030</t>
  </si>
  <si>
    <t>Stabilizace kolejového lože výhybky nově zřízeného nebo čistého</t>
  </si>
  <si>
    <t>1887605047</t>
  </si>
  <si>
    <t>Stabilizace kolejového lože výhybky nově zřízeného nebo čistého. Poznámka: 1. V cenách jsou započteny náklady na stabilizaci v režimu s řízeným (konstantním) poklesem včetně měření a předání tištěných výstupů.</t>
  </si>
  <si>
    <t>v.č. 51</t>
  </si>
  <si>
    <t>132</t>
  </si>
  <si>
    <t>5905110010</t>
  </si>
  <si>
    <t>Snížení KL pod patou kolejnice v koleji</t>
  </si>
  <si>
    <t>1353130555</t>
  </si>
  <si>
    <t>Snížení KL pod patou kolejnice v koleji. Poznámka: 1. V cenách jsou započteny náklady na snížení KL pod patou kolejnice ručně vidlemi. 2. V cenách nejsou obsaženy náklady na doplnění a dodávku kameniva.</t>
  </si>
  <si>
    <t>133</t>
  </si>
  <si>
    <t>5905110020</t>
  </si>
  <si>
    <t>Snížení KL pod patou kolejnice ve výhybce</t>
  </si>
  <si>
    <t>-358102420</t>
  </si>
  <si>
    <t>Snížení KL pod patou kolejnice ve výhybce. Poznámka: 1. V cenách jsou započteny náklady na snížení KL pod patou kolejnice ručně vidlemi. 2. V cenách nejsou obsaženy náklady na doplnění a dodávku kameniva.</t>
  </si>
  <si>
    <t>134</t>
  </si>
  <si>
    <t>5907050010</t>
  </si>
  <si>
    <t>Dělení kolejnic řezáním nebo rozbroušením, soustavy UIC60 nebo R65</t>
  </si>
  <si>
    <t>-1301087249</t>
  </si>
  <si>
    <t>Dělení kolejnic řezáním nebo rozbroušením, soustavy UIC60 nebo R65. Poznámka: 1. V cenách jsou započteny náklady na manipulaci, podložení, označení a provedení řezu kolejnice.</t>
  </si>
  <si>
    <t>64</t>
  </si>
  <si>
    <t>135</t>
  </si>
  <si>
    <t>5907050020</t>
  </si>
  <si>
    <t>Dělení kolejnic řezáním nebo rozbroušením, soustavy S49 nebo T</t>
  </si>
  <si>
    <t>-113344094</t>
  </si>
  <si>
    <t>Dělení kolejnic řezáním nebo rozbroušením, soustavy S49 nebo T. Poznámka: 1. V cenách jsou započteny náklady na manipulaci, podložení, označení a provedení řezu kolejnice.</t>
  </si>
  <si>
    <t>136</t>
  </si>
  <si>
    <t>5907050110</t>
  </si>
  <si>
    <t>Dělení kolejnic kyslíkem, soustavy UIC60 nebo R65</t>
  </si>
  <si>
    <t>-971290266</t>
  </si>
  <si>
    <t>Dělení kolejnic kyslíkem, soustavy UIC60 nebo R65. Poznámka: 1. V cenách jsou započteny náklady na manipulaci, podložení, označení a provedení řezu kolejnice.</t>
  </si>
  <si>
    <t>(322470-322127)/24*2</t>
  </si>
  <si>
    <t>1,417</t>
  </si>
  <si>
    <t>(322880-322500)/24*2</t>
  </si>
  <si>
    <t>0,333</t>
  </si>
  <si>
    <t>(322968-322913)/24*2</t>
  </si>
  <si>
    <t>(323199-322998)/24*2</t>
  </si>
  <si>
    <t>1,250</t>
  </si>
  <si>
    <t>(322595-322538)/20*2</t>
  </si>
  <si>
    <t>0,300</t>
  </si>
  <si>
    <t>(322508-322416)/20*2</t>
  </si>
  <si>
    <t>137</t>
  </si>
  <si>
    <t>5907050120</t>
  </si>
  <si>
    <t>Dělení kolejnic kyslíkem, soustavy S49 nebo T</t>
  </si>
  <si>
    <t>1284332107</t>
  </si>
  <si>
    <t>Dělení kolejnic kyslíkem, soustavy S49 nebo T. Poznámka: 1. V cenách jsou započteny náklady na manipulaci, podložení, označení a provedení řezu kolejnice.</t>
  </si>
  <si>
    <t>(323199-322913)/20*2</t>
  </si>
  <si>
    <t>1,400</t>
  </si>
  <si>
    <t>138</t>
  </si>
  <si>
    <t>5910015010</t>
  </si>
  <si>
    <t>Odtavovací stykové svařování mobilní svářečkou kolejnic nových délky do 150 m tv. UIC60</t>
  </si>
  <si>
    <t>svar</t>
  </si>
  <si>
    <t>1878444822</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</si>
  <si>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</si>
  <si>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2,853</t>
  </si>
  <si>
    <t>3,867</t>
  </si>
  <si>
    <t>2,533</t>
  </si>
  <si>
    <t>2,640</t>
  </si>
  <si>
    <t>závěrné svary</t>
  </si>
  <si>
    <t>-10</t>
  </si>
  <si>
    <t>139</t>
  </si>
  <si>
    <t>5910015020</t>
  </si>
  <si>
    <t>Odtavovací stykové svařování mobilní svářečkou kolejnic nových délky do 150 m tv. S49</t>
  </si>
  <si>
    <t>-1268015278</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</si>
  <si>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</si>
  <si>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2,480</t>
  </si>
  <si>
    <t>1,547</t>
  </si>
  <si>
    <t>-6</t>
  </si>
  <si>
    <t>140</t>
  </si>
  <si>
    <t>5910020010</t>
  </si>
  <si>
    <t>Svařování kolejnic termitem plný předehřev standardní spára svar sériový tv. UIC60</t>
  </si>
  <si>
    <t>1822691188</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</si>
  <si>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</si>
  <si>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LISY</t>
  </si>
  <si>
    <t>141</t>
  </si>
  <si>
    <t>5910020120</t>
  </si>
  <si>
    <t>Svařování kolejnic termitem plný předehřev standardní spára svar jednotlivý tv. R65</t>
  </si>
  <si>
    <t>-1297123913</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</si>
  <si>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</si>
  <si>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5.SK km 322,595 přechodová kolejnice</t>
  </si>
  <si>
    <t>142</t>
  </si>
  <si>
    <t>5910020130</t>
  </si>
  <si>
    <t>Svařování kolejnic termitem plný předehřev standardní spára svar jednotlivý tv. S49</t>
  </si>
  <si>
    <t>-115000474</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</si>
  <si>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</si>
  <si>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ZV č.33xa - 3a.SK</t>
  </si>
  <si>
    <t>KV č. 51 - 3.SK</t>
  </si>
  <si>
    <t>KV č. 64 - 3b.SK</t>
  </si>
  <si>
    <t>143</t>
  </si>
  <si>
    <t>5910020310</t>
  </si>
  <si>
    <t>Svařování kolejnic termitem plný předehřev standardní spára svar přechodový tv. R65/UIC60</t>
  </si>
  <si>
    <t>1099136136</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</si>
  <si>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</si>
  <si>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144</t>
  </si>
  <si>
    <t>5910035010</t>
  </si>
  <si>
    <t>Dosažení dovolené upínací teploty v BK prodloužením kolejnicového pásu v koleji tv. UIC60</t>
  </si>
  <si>
    <t>-1580555925</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</si>
  <si>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</si>
  <si>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(322470-322127)/450*2</t>
  </si>
  <si>
    <t>0,476</t>
  </si>
  <si>
    <t>(322880-322500)/450*2</t>
  </si>
  <si>
    <t>2,311</t>
  </si>
  <si>
    <t>(322968-322913)/450*2</t>
  </si>
  <si>
    <t>1,756</t>
  </si>
  <si>
    <t>(323199-322998)/450*2</t>
  </si>
  <si>
    <t>1,107</t>
  </si>
  <si>
    <t>145</t>
  </si>
  <si>
    <t>5910035030</t>
  </si>
  <si>
    <t>Dosažení dovolené upínací teploty v BK prodloužením kolejnicového pásu v koleji tv. S49</t>
  </si>
  <si>
    <t>1183895066</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</si>
  <si>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</si>
  <si>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(323199-322913)/450*2</t>
  </si>
  <si>
    <t>0,729</t>
  </si>
  <si>
    <t>(322928-322700)/450*2</t>
  </si>
  <si>
    <t>2,987</t>
  </si>
  <si>
    <t>146</t>
  </si>
  <si>
    <t>5910040315</t>
  </si>
  <si>
    <t>Umožnění volné dilatace kolejnice demontáž upevňovadel s osazením kluzných podložek</t>
  </si>
  <si>
    <t>-480966265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</si>
  <si>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</si>
  <si>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(322880-322500)*2</t>
  </si>
  <si>
    <t>(322968-322913)*2</t>
  </si>
  <si>
    <t>(323199-322998)*2</t>
  </si>
  <si>
    <t>(322928-322700)*2</t>
  </si>
  <si>
    <t>(322508-322416)*2</t>
  </si>
  <si>
    <t>(323199-322913)*2</t>
  </si>
  <si>
    <t>147</t>
  </si>
  <si>
    <t>5910040415</t>
  </si>
  <si>
    <t>Umožnění volné dilatace kolejnice montáž upevňovadel s odstraněním kluzných podložek</t>
  </si>
  <si>
    <t>2127447946</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</si>
  <si>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</si>
  <si>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148</t>
  </si>
  <si>
    <t>5910050010</t>
  </si>
  <si>
    <t>Umožnění volné dilatace dílů výhybek demontáž upevňovadel výhybka I. generace</t>
  </si>
  <si>
    <t>148921969</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</si>
  <si>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</si>
  <si>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149</t>
  </si>
  <si>
    <t>5910050110</t>
  </si>
  <si>
    <t>Umožnění volné dilatace dílů výhybek montáž upevňovadel výhybka I. generace</t>
  </si>
  <si>
    <t>-1258960316</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</si>
  <si>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</si>
  <si>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150</t>
  </si>
  <si>
    <t>5910070010</t>
  </si>
  <si>
    <t>Základní reprofilace kolejnicových profilů výhybky broušení, frézování a hoblování</t>
  </si>
  <si>
    <t>-1431723753</t>
  </si>
  <si>
    <t>Základní reprofilace kolejnicových profilů výhybky broušení, frézování a hoblování. Poznámka: 1. V ceně jsou započteny náklady na úpravu příčného profilu kolejnic výhybky včetně jazyků a srdcovky. Cena platí pro reprofilaci celé šíři pojížděné plochy a hloubku úběru materiálu 0,25 až 1 mm. Reprofilace mimo tyto kritéria se oceňují cenami opravné reprofilace. 2. U strojní reprofilace cena obsahuje náklady na záznam příčných profilů reprofilovaných kolejnic a záznam podélného profilu v celé délce výhybky. 3. U ruční reprofilace cena obsahuje náklady na záznam tvaru příčného profilu před a po reprofilaci včetně fotodokumentace. 4. Počet záznamů příčných profilů kolejnicových součástí výhybek při jejich reprofilacije stanoven smluvním vztahem a vychází z předpisů správce infrastruktury. 5. U ruční reprofilace cena neobsahuje náklady na pořízení diagnostiky skenováním, které se oceňují položkou z VON.</t>
  </si>
  <si>
    <t>v.č.33xa 34xa, 46</t>
  </si>
  <si>
    <t>43,753*3*4</t>
  </si>
  <si>
    <t>151</t>
  </si>
  <si>
    <t>5910090070</t>
  </si>
  <si>
    <t>Navaření srdcovky jednoduché montované z kolejnic montované z kolejnic úhel odbočení 5°-7,9° (1:7,5 až 1:9) hloubky přes 20 do 35 mm</t>
  </si>
  <si>
    <t>1132649986</t>
  </si>
  <si>
    <t>Navaření srdcovky jednoduché montované z kolejnic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 ultrazvukem.</t>
  </si>
  <si>
    <t>v.č.33xa, 34xa, 46</t>
  </si>
  <si>
    <t>152</t>
  </si>
  <si>
    <t>5910110030</t>
  </si>
  <si>
    <t>Navaření přídržnice Kn 60 opotřebení přes 15 mm</t>
  </si>
  <si>
    <t>-143369922</t>
  </si>
  <si>
    <t>Navaření přídržnice Kn 60 opotřebení přes 15 mm. Poznámka: 1. V cenách jsou započteny náklady na navaření dle schváleného postupu, vizuální prohlídku, upnutí, navaření a kontrolu návaru. 2. V cenách nejsou obsaženy náklady na demontáž a montáž přídržnice.</t>
  </si>
  <si>
    <t>v.č.33xa,34xa, 46</t>
  </si>
  <si>
    <t>3,8*2*3</t>
  </si>
  <si>
    <t>153</t>
  </si>
  <si>
    <t>5910136010</t>
  </si>
  <si>
    <t>Montáž pražcové kotvy v koleji</t>
  </si>
  <si>
    <t>18184780</t>
  </si>
  <si>
    <t>Montáž pražcové kotvy v koleji. Poznámka: 1. V cenách jsou započteny náklady na odstranění kameniva, montáž, ošetření součásti mazivem a úpravu kameniva. 2. V cenách nejsou obsaženy náklady na dodávku materiálu.</t>
  </si>
  <si>
    <t>154</t>
  </si>
  <si>
    <t>5910136020</t>
  </si>
  <si>
    <t>Montáž pražcové kotvy ve výhybce</t>
  </si>
  <si>
    <t>-575801243</t>
  </si>
  <si>
    <t>Montáž pražcové kotvy ve výhybce. Poznámka: 1. V cenách jsou započteny náklady na odstranění kameniva, montáž, ošetření součásti mazivem a úpravu kameniva. 2. V cenách nejsou obsaženy náklady na dodávku materiálu.</t>
  </si>
  <si>
    <t>155</t>
  </si>
  <si>
    <t>5910130030</t>
  </si>
  <si>
    <t>Demontáž zádržné opěrky z jazyka i opornice</t>
  </si>
  <si>
    <t>pár</t>
  </si>
  <si>
    <t>1285962877</t>
  </si>
  <si>
    <t>Demontáž zádržné opěrky z jazyka i opornice. Poznámka: 1. V cenách jsou započteny náklady na demontáž a naložení výzisku na dopravní prostředek.</t>
  </si>
  <si>
    <t>2*3</t>
  </si>
  <si>
    <t>156</t>
  </si>
  <si>
    <t>5910132030</t>
  </si>
  <si>
    <t>Zřízení zádržné opěrky na jazyku i opornici</t>
  </si>
  <si>
    <t>285523235</t>
  </si>
  <si>
    <t>Zřízení zádržné opěrky na jazyku i opornici. Poznámka: 1. V cenách jsou započteny náklady na vrtání otvorů a montáž. 2. V cenách nejsou obsaženy náklady na dodávku materiálu.</t>
  </si>
  <si>
    <t>157</t>
  </si>
  <si>
    <t>5911011020</t>
  </si>
  <si>
    <t>Výměna jazyků a opornic výhybky jednoduché s jedním hákovým závěrem soustavy S49</t>
  </si>
  <si>
    <t>221440366</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</si>
  <si>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</si>
  <si>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(13,325+15,007)*2</t>
  </si>
  <si>
    <t>158</t>
  </si>
  <si>
    <t>5911309010</t>
  </si>
  <si>
    <t>Demontáž hákového závěru výhybky jednoduché jednozávěrové soustavy R65</t>
  </si>
  <si>
    <t>-54893685</t>
  </si>
  <si>
    <t>Demontáž hákového závěru výhybky jednoduché jednozávěrové soustavy R65. Poznámka: 1. V cenách jsou započteny náklady na demontáž závěru a naložení na dopravní prostředek.</t>
  </si>
  <si>
    <t>159</t>
  </si>
  <si>
    <t>5911311010</t>
  </si>
  <si>
    <t>Montáž hákového závěru výhybky jednoduché jednozávěrové soustavy R65</t>
  </si>
  <si>
    <t>680476318</t>
  </si>
  <si>
    <t>Montáž hákového závěru výhybky jednoduché jednozávěrové soustavy R65. Poznámka: 1. V cenách jsou započteny náklady na montáž a seřízení závěru, seřízení a přezkoušení chodu závěru, provedení západkové zkoušky a ošetření součástí mazivem. 2. V cenách nejsou obsaženy náklady na dodávku materiálu.</t>
  </si>
  <si>
    <t>160</t>
  </si>
  <si>
    <t>5911309030</t>
  </si>
  <si>
    <t>Demontáž hákového závěru výhybky jednoduché jednozávěrové soustavy T</t>
  </si>
  <si>
    <t>-429415549</t>
  </si>
  <si>
    <t>Demontáž hákového závěru výhybky jednoduché jednozávěrové soustavy T. Poznámka: 1. V cenách jsou započteny náklady na demontáž závěru a naložení na dopravní prostředek.</t>
  </si>
  <si>
    <t>161</t>
  </si>
  <si>
    <t>5911311020</t>
  </si>
  <si>
    <t>Montáž hákového závěru výhybky jednoduché jednozávěrové soustavy S49</t>
  </si>
  <si>
    <t>469061251</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</si>
  <si>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</si>
  <si>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162</t>
  </si>
  <si>
    <t>5911629030</t>
  </si>
  <si>
    <t>Montáž jednoduché výhybky na úložišti dřevěné pražce soustavy R65</t>
  </si>
  <si>
    <t>279287439</t>
  </si>
  <si>
    <t>Montáž jednoduché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</si>
  <si>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163</t>
  </si>
  <si>
    <t>5911655030</t>
  </si>
  <si>
    <t>Demontáž jednoduché výhybky na úložišti dřevěné pražce soustavy R65</t>
  </si>
  <si>
    <t>1510022010</t>
  </si>
  <si>
    <t>Demontáž jednoduché výhybky na úložišti dřevěné pražce soustavy R65. Poznámka: 1. V cenách jsou započteny náklady na demontáž do součástí, manipulaci, naložení na dopravní prostředek a uložení vyzískaného materiálu na úložišti.</t>
  </si>
  <si>
    <t>164</t>
  </si>
  <si>
    <t>5911655210</t>
  </si>
  <si>
    <t>Demontáž jednoduché výhybky na úložišti ocelové pražce válcované soustavy T</t>
  </si>
  <si>
    <t>-348708960</t>
  </si>
  <si>
    <t>Demontáž jednoduché výhybky na úložišti ocelové pražce válcované soustavy T. Poznámka: 1. V cenách jsou započteny náklady na demontáž do součástí, manipulaci, naložení na dopravní prostředek a uložení vyzískaného materiálu na úložišti.</t>
  </si>
  <si>
    <t>165</t>
  </si>
  <si>
    <t>5911629040</t>
  </si>
  <si>
    <t>Montáž jednoduché výhybky na úložišti dřevěné pražce soustavy S49</t>
  </si>
  <si>
    <t>292084238</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</si>
  <si>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</si>
  <si>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166</t>
  </si>
  <si>
    <t>5913140010</t>
  </si>
  <si>
    <t>Demontáž přejezdové konstrukce se silničními panely vnější i vnitřní část</t>
  </si>
  <si>
    <t>-1256625367</t>
  </si>
  <si>
    <t>Demontáž přejezdové konstrukce se silničními panely vnější i vnitřní část. Poznámka: 1. V cenách jsou započteny náklady na demontáž a naložení na dopravní prostředek.</t>
  </si>
  <si>
    <t xml:space="preserve">3a.SK </t>
  </si>
  <si>
    <t>1,5</t>
  </si>
  <si>
    <t>3+3+3+3+3+3+1,5</t>
  </si>
  <si>
    <t>spojka v.č.33xa-34xa</t>
  </si>
  <si>
    <t>167</t>
  </si>
  <si>
    <t>5913140020</t>
  </si>
  <si>
    <t>Demontáž přejezdové konstrukce se silničními panely vnitřní část</t>
  </si>
  <si>
    <t>-1020889670</t>
  </si>
  <si>
    <t>Demontáž přejezdové konstrukce se silničními panely vnitřní část. Poznámka: 1. V cenách jsou započteny náklady na demontáž a naložení na dopravní prostředek.</t>
  </si>
  <si>
    <t>5.SK (před výpravní budovou)</t>
  </si>
  <si>
    <t>5a.SK v.č.34xa</t>
  </si>
  <si>
    <t>168</t>
  </si>
  <si>
    <t>5913200120</t>
  </si>
  <si>
    <t>Demontáž dřevěné konstrukce přechodu část vnitřní</t>
  </si>
  <si>
    <t>685193914</t>
  </si>
  <si>
    <t>Demontáž dřevěné konstrukce přechodu část vnitřní. Poznámka: 1. V cenách jsou započteny náklady na demontáž a naložení na dopravní prostředek.</t>
  </si>
  <si>
    <t xml:space="preserve">5b.SK </t>
  </si>
  <si>
    <t>1*1</t>
  </si>
  <si>
    <t>169</t>
  </si>
  <si>
    <t>5913145010</t>
  </si>
  <si>
    <t>Montáž přejezdové konstrukce se silničními panely vnější i vnitřní část</t>
  </si>
  <si>
    <t>-1619057506</t>
  </si>
  <si>
    <t>Montáž přejezdové konstrukce se silničními panely vnější i vnitřní část. Poznámka: 1. V cenách jsou započteny náklady na montáž konstrukce. 2. V cenách nejsou obsaženy náklady na dodávku materiálu.</t>
  </si>
  <si>
    <t>3a.SK (původní SB6)</t>
  </si>
  <si>
    <t>3.SK (nové B91)</t>
  </si>
  <si>
    <t>170</t>
  </si>
  <si>
    <t>5913145020</t>
  </si>
  <si>
    <t>Montáž přejezdové konstrukce se silničními panely vnitřní část</t>
  </si>
  <si>
    <t>1798121650</t>
  </si>
  <si>
    <t>Montáž přejezdové konstrukce se silničními panely vnitřní část. Poznámka: 1. V cenách jsou započteny náklady na montáž konstrukce. 2. V cenách nejsou obsaženy náklady na dodávku materiálu.</t>
  </si>
  <si>
    <t>3b.SK (nové B91)</t>
  </si>
  <si>
    <t>5b.SK (nové B91)</t>
  </si>
  <si>
    <t>171</t>
  </si>
  <si>
    <t>5914120050</t>
  </si>
  <si>
    <t>Demontáž nástupiště úrovňového Sudop K (KD,KS) 145</t>
  </si>
  <si>
    <t>-1867230479</t>
  </si>
  <si>
    <t>Demontáž nástupiště úrovňového Sudop K (KD,KS) 145. Poznámka: 1. V cenách jsou započteny náklady na snesení dílů i zásypu a jejich uložení na plochu nebo naložení na dopravní prostředek a uložení na úložišti.</t>
  </si>
  <si>
    <t>172</t>
  </si>
  <si>
    <t>5914130060</t>
  </si>
  <si>
    <t>Montáž nástupiště úrovňového Sudop K (KD,KS) 145Z</t>
  </si>
  <si>
    <t>-181842887</t>
  </si>
  <si>
    <t>Montáž nástupiště úrovňového Sudop K (KD,KS) 145Z. Poznámka: 1. V cenách jsou započteny náklady na úpravu terénu, montáž a zásyp podle vzorového listu. 2. V cenách nejsou obsaženy náklady na dodávku materiálu.</t>
  </si>
  <si>
    <t>173</t>
  </si>
  <si>
    <t>5999010020</t>
  </si>
  <si>
    <t>Vyjmutí a snesení konstrukcí nebo dílů hmotnosti přes 10 do 20 t</t>
  </si>
  <si>
    <t>-1672675930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</si>
  <si>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</si>
  <si>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19,550</t>
  </si>
  <si>
    <t>14,150*3</t>
  </si>
  <si>
    <t>174</t>
  </si>
  <si>
    <t>5999015020</t>
  </si>
  <si>
    <t>Vložení konstrukcí nebo dílů hmotnosti přes 10 do 20 t</t>
  </si>
  <si>
    <t>-206527217</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</si>
  <si>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</si>
  <si>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14,904*3</t>
  </si>
  <si>
    <t>175</t>
  </si>
  <si>
    <t>5914145020</t>
  </si>
  <si>
    <t>Demontáž zarážedla kolejnicového</t>
  </si>
  <si>
    <t>-1733058835</t>
  </si>
  <si>
    <t>Demontáž zarážedla kolejnicového. Poznámka: 1. V cenách jsou započteny náklady na vybourání, odstranění a naložení výzisku na dopravní prostředek.</t>
  </si>
  <si>
    <t>176</t>
  </si>
  <si>
    <t>5914150020</t>
  </si>
  <si>
    <t>Montáž zarážedla kolejnicového</t>
  </si>
  <si>
    <t>2119452431</t>
  </si>
  <si>
    <t>Montáž zarážedla kolejnicového. Poznámka: 1. V cenách jsou započteny náklady na montáž podle vzorového listu. 2. V cenách nejsou obsaženy náklady na dodávku materiálu.</t>
  </si>
  <si>
    <t>177</t>
  </si>
  <si>
    <t>5913235020</t>
  </si>
  <si>
    <t>Dělení AB komunikace řezáním hloubky do 20 cm</t>
  </si>
  <si>
    <t>-997319233</t>
  </si>
  <si>
    <t>Dělení AB komunikace řezáním hloubky do 20 cm. Poznámka: 1. V cenách jsou započteny náklady na provedení úkolu.</t>
  </si>
  <si>
    <t>5.SK Lp</t>
  </si>
  <si>
    <t>1,6</t>
  </si>
  <si>
    <t>178</t>
  </si>
  <si>
    <t>5913240020</t>
  </si>
  <si>
    <t>Odstranění AB komunikace odtěžením nebo frézováním hloubky do 20 cm</t>
  </si>
  <si>
    <t>1597589853</t>
  </si>
  <si>
    <t>Odstranění AB komunikace odtěžením nebo frézováním hloubky do 20 cm. Poznámka: 1. V cenách jsou započteny náklady na odtěžení nebo frézování a naložení výzisku na dopravní prostředek.</t>
  </si>
  <si>
    <t>1,6*22</t>
  </si>
  <si>
    <t>1,6*41</t>
  </si>
  <si>
    <t>179</t>
  </si>
  <si>
    <t>5915010020</t>
  </si>
  <si>
    <t>Těžení zeminy nebo horniny železničního spodku třídy těžitelnosti I skupiny 2</t>
  </si>
  <si>
    <t>-1519981635</t>
  </si>
  <si>
    <t>Těžení zeminy nebo horniny železničního spodku třídy těžitelnosti I skupiny 2. Poznámka: 1. V cenách jsou započteny náklady na těžení a uložení výzisku na terén nebo naložení na dopravní prostředek a uložení na úložišti.</t>
  </si>
  <si>
    <t>5.SK Pp (podél nástupiště)</t>
  </si>
  <si>
    <t>320*0,8*0,2</t>
  </si>
  <si>
    <t>180</t>
  </si>
  <si>
    <t>5905010010</t>
  </si>
  <si>
    <t>Odstranění nánosu nad horní plochou pražce</t>
  </si>
  <si>
    <t>-1787269114</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</si>
  <si>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</si>
  <si>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 xml:space="preserve">5.SK </t>
  </si>
  <si>
    <t>100*0,05</t>
  </si>
  <si>
    <t>181</t>
  </si>
  <si>
    <t>R213141110</t>
  </si>
  <si>
    <t>Zřízení vrstvy z geotextilie v rovině nebo ve sklonu do 1:5 š do 3 m</t>
  </si>
  <si>
    <t>1912085360</t>
  </si>
  <si>
    <t>Zřízení vrstvy z geotextilie  filtrační, separační, odvodňovací, ochranné, výztužné nebo protierozní v rovině nebo ve sklonu do 1:5, šířky do 3 m</t>
  </si>
  <si>
    <t>182</t>
  </si>
  <si>
    <t>5908050010</t>
  </si>
  <si>
    <t>Výměna upevnění podkladnicového komplety a pryžová podložka</t>
  </si>
  <si>
    <t>úl.pl.</t>
  </si>
  <si>
    <t>-303809943</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</si>
  <si>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</si>
  <si>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183</t>
  </si>
  <si>
    <t>5908056010</t>
  </si>
  <si>
    <t>Příplatek za kompletaci na úložišti ŽS4</t>
  </si>
  <si>
    <t>-1554872277</t>
  </si>
  <si>
    <t>Příplatek za kompletaci na úložišti ŽS4. Poznámka: 1. V cenách jsou započteny i náklady na ošetření závitů antikorozním přípravkem, kompletaci nových nebo užitých součástí a případnou manipulaci.</t>
  </si>
  <si>
    <t>2672</t>
  </si>
  <si>
    <t>184</t>
  </si>
  <si>
    <t>5908056020</t>
  </si>
  <si>
    <t>Příplatek za kompletaci na úložišti Skl 24</t>
  </si>
  <si>
    <t>-1361680324</t>
  </si>
  <si>
    <t>Příplatek za kompletaci na úložišti Skl 24. Poznámka: 1. V cenách jsou započteny i náklady na ošetření závitů antikorozním přípravkem, kompletaci nových nebo užitých součástí a případnou manipulaci.</t>
  </si>
  <si>
    <t>328</t>
  </si>
  <si>
    <t>OST</t>
  </si>
  <si>
    <t>Ostatní</t>
  </si>
  <si>
    <t>185</t>
  </si>
  <si>
    <t>7497351560</t>
  </si>
  <si>
    <t>Montáž přímého ukolejnění na elektrizovaných tratích nebo v kolejových obvodech</t>
  </si>
  <si>
    <t>512</t>
  </si>
  <si>
    <t>-932712646</t>
  </si>
  <si>
    <t>186</t>
  </si>
  <si>
    <t>7497371630</t>
  </si>
  <si>
    <t>Demontáže zařízení trakčního vedení svodu propojení nebo ukolejnění na elektrizovaných tratích nebo v kolejových obvodech</t>
  </si>
  <si>
    <t>-1014101670</t>
  </si>
  <si>
    <t>Demontáže zařízení trakčního vedení svodu propojení nebo ukolejnění na elektrizovaných tratích nebo v kolejových obvodech - demontáž stávajícího zařízení se všemi pomocnými doplňujícími úpravami</t>
  </si>
  <si>
    <t>187</t>
  </si>
  <si>
    <t>7590915032</t>
  </si>
  <si>
    <t>Montáž výkolejky ústřední stavěné s návěstním tělesem s přestavníkem elektromotorickým</t>
  </si>
  <si>
    <t>-529811650</t>
  </si>
  <si>
    <t>Montáž výkolejky ústřední stavěné s návěstním tělesem s přestavníkem elektromotorickým - připevnění upevňovací soupravy přestavníku, výkolejky a její montáž včetně návěstního tělesa, připevnění přestavníku na upevňovací soupravu, namontování spojovací tyče, zatažení kabelu s kabelovou formou do kabelového závěru, mechanické přezkoušení chodu, nátěr. Bez zemních prací</t>
  </si>
  <si>
    <t>188</t>
  </si>
  <si>
    <t>7590917032</t>
  </si>
  <si>
    <t>Demontáž výkolejky ústřední stavěné s návěstním tělesem a s přestavníkem elektromotorickým</t>
  </si>
  <si>
    <t>-316151427</t>
  </si>
  <si>
    <t>189</t>
  </si>
  <si>
    <t>7592005120</t>
  </si>
  <si>
    <t>Montáž informačního bodu MIB 6</t>
  </si>
  <si>
    <t>2043419723</t>
  </si>
  <si>
    <t>Montáž informačního bodu MIB 6 - uložení a připevnění na určené místo, seřízení, přezkoušení</t>
  </si>
  <si>
    <t>3.SK (nové dřžáky B91S/1)</t>
  </si>
  <si>
    <t>190</t>
  </si>
  <si>
    <t>7592007120</t>
  </si>
  <si>
    <t>Demontáž informačního bodu MIB 6</t>
  </si>
  <si>
    <t>1898254018</t>
  </si>
  <si>
    <t>191</t>
  </si>
  <si>
    <t>7594105360</t>
  </si>
  <si>
    <t>Montáž lanového propojení stykového č.v. 70 301</t>
  </si>
  <si>
    <t>-1703067134</t>
  </si>
  <si>
    <t>Montáž lanového propojení stykového č.v. 70 301 - rozměření místa připojení, případné vyvrtání otvorů, montáž kompletní sady lanových propojení dvojice stykových transformátorů</t>
  </si>
  <si>
    <t>192</t>
  </si>
  <si>
    <t>7594107360</t>
  </si>
  <si>
    <t>Demontáž lanového propojení stykového č.v. 70 301</t>
  </si>
  <si>
    <t>167904512</t>
  </si>
  <si>
    <t>VRN</t>
  </si>
  <si>
    <t>Vedlejší rozpočtové náklady</t>
  </si>
  <si>
    <t>193</t>
  </si>
  <si>
    <t>9902100100</t>
  </si>
  <si>
    <t>Doprava obousměrná mechanizací o nosnosti přes 3,5 t sypanin (kameniva, písku, suti, dlažebních kostek, atd.) do 10 km</t>
  </si>
  <si>
    <t>-1727420294</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</si>
  <si>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</si>
  <si>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nový beton + malta</t>
  </si>
  <si>
    <t>74,688</t>
  </si>
  <si>
    <t>nová geotextilie</t>
  </si>
  <si>
    <t>0,019</t>
  </si>
  <si>
    <t>194</t>
  </si>
  <si>
    <t>9902100200</t>
  </si>
  <si>
    <t>Doprava obousměrná mechanizací o nosnosti přes 3,5 t sypanin (kameniva, písku, suti, dlažebních kostek, atd.) do 20 km</t>
  </si>
  <si>
    <t>1928510913</t>
  </si>
  <si>
    <t>Doprava obousměrná mechanizací o nosnosti přes 3,5 t sypanin (kameniva, písku, suti, dlažebních kostek, atd.) do 20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</si>
  <si>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 xml:space="preserve">skládka výzisk z výměny KL </t>
  </si>
  <si>
    <t>3835,260</t>
  </si>
  <si>
    <t>skládka asfalt</t>
  </si>
  <si>
    <t>50,400</t>
  </si>
  <si>
    <t>uložení suti</t>
  </si>
  <si>
    <t>190,400</t>
  </si>
  <si>
    <t>195</t>
  </si>
  <si>
    <t>9902100300</t>
  </si>
  <si>
    <t>Doprava obousměrná mechanizací o nosnosti přes 3,5 t sypanin (kameniva, písku, suti, dlažebních kostek, atd.) do 30 km</t>
  </si>
  <si>
    <t>-586274545</t>
  </si>
  <si>
    <t>Doprava obousměrná mechanizací o nosnosti přes 3,5 t sypanin (kameniva, písku, suti, dlažebních kostek, atd.) do 30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</si>
  <si>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nový štěrk a drť</t>
  </si>
  <si>
    <t>4058,172+90,400</t>
  </si>
  <si>
    <t>skládka plasty</t>
  </si>
  <si>
    <t>1,200</t>
  </si>
  <si>
    <t>196</t>
  </si>
  <si>
    <t>9902100500</t>
  </si>
  <si>
    <t>Doprava obousměrná mechanizací o nosnosti přes 3,5 t sypanin (kameniva, písku, suti, dlažebních kostek, atd.) do 60 km</t>
  </si>
  <si>
    <t>-122054880</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</si>
  <si>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</si>
  <si>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lanové propojení</t>
  </si>
  <si>
    <t>0,124</t>
  </si>
  <si>
    <t>balíza držáky</t>
  </si>
  <si>
    <t>0,010</t>
  </si>
  <si>
    <t>ukolejnění</t>
  </si>
  <si>
    <t>0,017</t>
  </si>
  <si>
    <t xml:space="preserve">vp svorníky </t>
  </si>
  <si>
    <t>0,097</t>
  </si>
  <si>
    <t>jazykové opěrky</t>
  </si>
  <si>
    <t>0,036</t>
  </si>
  <si>
    <t>Podkladnice 235</t>
  </si>
  <si>
    <t>0,600</t>
  </si>
  <si>
    <t>zádržné opěrky</t>
  </si>
  <si>
    <t>0,353</t>
  </si>
  <si>
    <t>197</t>
  </si>
  <si>
    <t>9902200500</t>
  </si>
  <si>
    <t>Doprava obousměrná mechanizací o nosnosti přes 3,5 t objemnějšího kusového materiálu (prefabrikátů, stožárů, výhybek, rozvaděčů, vybouraných hmot atd.) do 60 km</t>
  </si>
  <si>
    <t>-2057171452</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</si>
  <si>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</si>
  <si>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výhybky Bakov nad Jizerou</t>
  </si>
  <si>
    <t>27,789</t>
  </si>
  <si>
    <t>198</t>
  </si>
  <si>
    <t>9902200900</t>
  </si>
  <si>
    <t>Doprava obousměrná mechanizací o nosnosti přes 3,5 t objemnějšího kusového materiálu (prefabrikátů, stožárů, výhybek, rozvaděčů, vybouraných hmot atd.) do 200 km</t>
  </si>
  <si>
    <t>-532609207</t>
  </si>
  <si>
    <t>Doprava obousměrná mechanizací o nosnosti přes 3,5 t objemnějšího kusového materiálu (prefabrikátů, stožárů, výhybek, rozvaděčů, vybouraných hmot atd.) do 200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</si>
  <si>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nové nástupištní díly</t>
  </si>
  <si>
    <t>316,104</t>
  </si>
  <si>
    <t xml:space="preserve">nová KN </t>
  </si>
  <si>
    <t>0,340</t>
  </si>
  <si>
    <t>nové přejezdové panely</t>
  </si>
  <si>
    <t>63,809</t>
  </si>
  <si>
    <t>207</t>
  </si>
  <si>
    <t>9902209100</t>
  </si>
  <si>
    <t>Doprava obousměrná mechanizací o nosnosti přes 3,5 t objemnějšího kusového materiálu (prefabrikátů, stožárů, výhybek, rozvaděčů, vybouraných hmot atd.) příplatek za každý další 1 km</t>
  </si>
  <si>
    <t>-403845018</t>
  </si>
  <si>
    <t>Doprava obousměrná mechanizací o nosnosti přes 3,5 t objemnějšího kusového materiálu (prefabrikátů, stožárů, výhybek, rozvaděčů, vybouraných hmot atd.) příplatek za každý další 1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</si>
  <si>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 xml:space="preserve">přeprava po staveništi 2km </t>
  </si>
  <si>
    <t>547,056*2</t>
  </si>
  <si>
    <t>197,286*2</t>
  </si>
  <si>
    <t>199</t>
  </si>
  <si>
    <t>9902900200</t>
  </si>
  <si>
    <t>Naložení objemnějšího kusového materiálu, vybouraných hmot</t>
  </si>
  <si>
    <t>1981987504</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</si>
  <si>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</si>
  <si>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200</t>
  </si>
  <si>
    <t>9909000100</t>
  </si>
  <si>
    <t>Poplatek za uložení suti nebo hmot na oficiální skládku</t>
  </si>
  <si>
    <t>436149470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</si>
  <si>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</si>
  <si>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výzisk stezky</t>
  </si>
  <si>
    <t xml:space="preserve">výzisk z nánsu </t>
  </si>
  <si>
    <t>5*1*2</t>
  </si>
  <si>
    <t>výzisk z těžení</t>
  </si>
  <si>
    <t>51,200*2</t>
  </si>
  <si>
    <t>201</t>
  </si>
  <si>
    <t>9909000110</t>
  </si>
  <si>
    <t>Poplatek za uložení výzisku ze štěrkového lože nekontaminovaného</t>
  </si>
  <si>
    <t>-453527745</t>
  </si>
  <si>
    <t>Poplatek za uložení výzisku ze štěrkového lože nekontaminovaného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</si>
  <si>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výzisk z výměny štěrkového lože</t>
  </si>
  <si>
    <t>3835,26</t>
  </si>
  <si>
    <t>202</t>
  </si>
  <si>
    <t>9909000400</t>
  </si>
  <si>
    <t>Poplatek za likvidaci plastových součástí</t>
  </si>
  <si>
    <t>520804269</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</si>
  <si>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</si>
  <si>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1,2</t>
  </si>
  <si>
    <t>203</t>
  </si>
  <si>
    <t>9909000600</t>
  </si>
  <si>
    <t>Poplatek za recyklaci odpadu (asfaltové směsi, kusový beton)</t>
  </si>
  <si>
    <t>-1759052446</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</si>
  <si>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</si>
  <si>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výzisk asfalt</t>
  </si>
  <si>
    <t>100,800*0,2*2,5</t>
  </si>
  <si>
    <t>SO 02 - Oprava SK č.1,2 a v.č.21,22,47,48</t>
  </si>
  <si>
    <t>-1213198196</t>
  </si>
  <si>
    <t>spojka 47-43</t>
  </si>
  <si>
    <t>mezi 47-48</t>
  </si>
  <si>
    <t>15*2</t>
  </si>
  <si>
    <t>v.č.47,48 kolejnice u KN</t>
  </si>
  <si>
    <t>10*2*2</t>
  </si>
  <si>
    <t>5957201000</t>
  </si>
  <si>
    <t>Kolejnice užité tv. UIC60</t>
  </si>
  <si>
    <t>1869540728</t>
  </si>
  <si>
    <t>1.SK vložky</t>
  </si>
  <si>
    <t>2.SK vložky</t>
  </si>
  <si>
    <t>5956213040</t>
  </si>
  <si>
    <t>Pražec betonový příčný vystrojený  užitý SB6</t>
  </si>
  <si>
    <t>-1221427984</t>
  </si>
  <si>
    <t>KV č.47 - 1.SK (R65)</t>
  </si>
  <si>
    <t>-280174013</t>
  </si>
  <si>
    <t>v.č.47</t>
  </si>
  <si>
    <t>v.č.48</t>
  </si>
  <si>
    <t>-406569622</t>
  </si>
  <si>
    <t>v.č.21</t>
  </si>
  <si>
    <t>5961132160</t>
  </si>
  <si>
    <t>Jazyk prodloužený JR65 1:11-300 pravý přímý 12125 mm+1300 mm</t>
  </si>
  <si>
    <t>941884228</t>
  </si>
  <si>
    <t>v.č.22</t>
  </si>
  <si>
    <t>1712900021</t>
  </si>
  <si>
    <t>5961133175</t>
  </si>
  <si>
    <t>Opornice prodloužená JR65 1:11-300 pravá ohnutá 13709 mm+1400 mm</t>
  </si>
  <si>
    <t>1345776868</t>
  </si>
  <si>
    <t>1301046949</t>
  </si>
  <si>
    <t>821144099</t>
  </si>
  <si>
    <t>KV č.47 - 1.SK</t>
  </si>
  <si>
    <t>1592828671</t>
  </si>
  <si>
    <t>v.č.48 p.č.55</t>
  </si>
  <si>
    <t>746164302</t>
  </si>
  <si>
    <t>v.č.48 p.č.56</t>
  </si>
  <si>
    <t>KV č. 48 p.č. 57</t>
  </si>
  <si>
    <t>1343858238</t>
  </si>
  <si>
    <t>KV č.47,48 p.č.58-59</t>
  </si>
  <si>
    <t>1802496337</t>
  </si>
  <si>
    <t>KV č.47,48 p.č.60-61</t>
  </si>
  <si>
    <t>-665274333</t>
  </si>
  <si>
    <t>KV č.48 p.č.62-63</t>
  </si>
  <si>
    <t>-1862738095</t>
  </si>
  <si>
    <t>betonové pražce SB6</t>
  </si>
  <si>
    <t>20*4</t>
  </si>
  <si>
    <t>9*4</t>
  </si>
  <si>
    <t>32*4</t>
  </si>
  <si>
    <t>4*8</t>
  </si>
  <si>
    <t>9*8</t>
  </si>
  <si>
    <t>5% SK č. 1,2</t>
  </si>
  <si>
    <t xml:space="preserve">(322,923-322,127)*1640*4*0,05 </t>
  </si>
  <si>
    <t>2,912</t>
  </si>
  <si>
    <t>(323,022-322,136)*1640*4*0,05</t>
  </si>
  <si>
    <t>1,392</t>
  </si>
  <si>
    <t>182327409</t>
  </si>
  <si>
    <t>-207434289</t>
  </si>
  <si>
    <t>426144842</t>
  </si>
  <si>
    <t>32*8</t>
  </si>
  <si>
    <t>4*16</t>
  </si>
  <si>
    <t>9*16</t>
  </si>
  <si>
    <t>v.č.47,48 ( podkladnice k přídržnici)</t>
  </si>
  <si>
    <t>20*5+20*5</t>
  </si>
  <si>
    <t>-629281575</t>
  </si>
  <si>
    <t>1736</t>
  </si>
  <si>
    <t>-518774599</t>
  </si>
  <si>
    <t>20*2</t>
  </si>
  <si>
    <t>32*2</t>
  </si>
  <si>
    <t>4*4</t>
  </si>
  <si>
    <t xml:space="preserve">(322,923-322,127)*1640*2*0,05 </t>
  </si>
  <si>
    <t>1,456</t>
  </si>
  <si>
    <t>(323,022-322,136)*1640*2*0,05</t>
  </si>
  <si>
    <t>0,696</t>
  </si>
  <si>
    <t>1109393886</t>
  </si>
  <si>
    <t>1373923195</t>
  </si>
  <si>
    <t>810072660</t>
  </si>
  <si>
    <t>v.č.47,48</t>
  </si>
  <si>
    <t>-655784225</t>
  </si>
  <si>
    <t>v.č.21,22</t>
  </si>
  <si>
    <t>843897245</t>
  </si>
  <si>
    <t>742868582</t>
  </si>
  <si>
    <t>-733155751</t>
  </si>
  <si>
    <t>-634092026</t>
  </si>
  <si>
    <t>5958110085</t>
  </si>
  <si>
    <t>Vysokopevnostní svorník M24 x 320 mm</t>
  </si>
  <si>
    <t>-1387914419</t>
  </si>
  <si>
    <t>524418732</t>
  </si>
  <si>
    <t>-850361959</t>
  </si>
  <si>
    <t>-1662389275</t>
  </si>
  <si>
    <t>808661879</t>
  </si>
  <si>
    <t>282285575</t>
  </si>
  <si>
    <t>5958110175</t>
  </si>
  <si>
    <t>Vysokopevnostní svorník M24 x 500 mm</t>
  </si>
  <si>
    <t>-4935837</t>
  </si>
  <si>
    <t>1295654419</t>
  </si>
  <si>
    <t>1981293680</t>
  </si>
  <si>
    <t>-16204054</t>
  </si>
  <si>
    <t>-1609342371</t>
  </si>
  <si>
    <t>1720563515</t>
  </si>
  <si>
    <t>mezi SK č.3 a 1</t>
  </si>
  <si>
    <t>393*2</t>
  </si>
  <si>
    <t>mezi SK č.1 a 2</t>
  </si>
  <si>
    <t>-805033951</t>
  </si>
  <si>
    <t>mezi SK č.3-1</t>
  </si>
  <si>
    <t>392</t>
  </si>
  <si>
    <t>mezi SK č.1-2</t>
  </si>
  <si>
    <t>-1361177944</t>
  </si>
  <si>
    <t>392*2</t>
  </si>
  <si>
    <t>154354158</t>
  </si>
  <si>
    <t>-184463013</t>
  </si>
  <si>
    <t>kolejnice UIC</t>
  </si>
  <si>
    <t>přechod v žst Nymburk  Lp 2.SK</t>
  </si>
  <si>
    <t>-1393653187</t>
  </si>
  <si>
    <t>0,5*0,1*392*2</t>
  </si>
  <si>
    <t>-363344127</t>
  </si>
  <si>
    <t>0,25*0,01*392*2*2</t>
  </si>
  <si>
    <t>5963146000</t>
  </si>
  <si>
    <t>Asfaltový beton ACO 11S 50/70 střednězrnný-obrusná vrstva</t>
  </si>
  <si>
    <t>927033210</t>
  </si>
  <si>
    <t>přechod v žst Nymburk  Lp+Pp 1.SK</t>
  </si>
  <si>
    <t>(0,15*1,5+0,6*1,5)*2*0,05*2,5</t>
  </si>
  <si>
    <t>(0,15*3+0,6*3)*6*0,05*2,5</t>
  </si>
  <si>
    <t>přechod v žst Nymburk  Lp+Pp 2.SK</t>
  </si>
  <si>
    <t>(0,15*3+0,6*3)*2*0,05*2,5</t>
  </si>
  <si>
    <t>5963152000</t>
  </si>
  <si>
    <t>Asfaltová zálivka pro trhliny a spáry</t>
  </si>
  <si>
    <t>kg</t>
  </si>
  <si>
    <t>-1753780007</t>
  </si>
  <si>
    <t>-1874701551</t>
  </si>
  <si>
    <t>stezky</t>
  </si>
  <si>
    <t>mezi 3-1.SK</t>
  </si>
  <si>
    <t>(1072-392)*1,2*0,050*2</t>
  </si>
  <si>
    <t>mezi 1-2.SK</t>
  </si>
  <si>
    <t>(1059-392)*1,2*0,050*2</t>
  </si>
  <si>
    <t>mezi 2-4.SK</t>
  </si>
  <si>
    <t>915*0,8*0,050*2</t>
  </si>
  <si>
    <t>-836454022</t>
  </si>
  <si>
    <t>62*2*1,8</t>
  </si>
  <si>
    <t>1.SK</t>
  </si>
  <si>
    <t>(322923-322127)*1*1,8</t>
  </si>
  <si>
    <t>mezi v.č. 48-63</t>
  </si>
  <si>
    <t>(323147-323003)*0,2*1,8</t>
  </si>
  <si>
    <t>mezi v.č. 47-48</t>
  </si>
  <si>
    <t>(322970-322956)*1,7*1,8</t>
  </si>
  <si>
    <t>spojka v.č. 47-43</t>
  </si>
  <si>
    <t>(322923-322913)*1,7*1,8</t>
  </si>
  <si>
    <t>2.SK</t>
  </si>
  <si>
    <t>(323022-322136)*1*1,8</t>
  </si>
  <si>
    <t>v.č.1,5,12,13,16,20,21</t>
  </si>
  <si>
    <t>49,846*7*0,2*1,8</t>
  </si>
  <si>
    <t>53,608*0,2*1,8</t>
  </si>
  <si>
    <t>-621288945</t>
  </si>
  <si>
    <t>40*5*2</t>
  </si>
  <si>
    <t>-1226547773</t>
  </si>
  <si>
    <t>mezi 3a,3,3b-1.SK</t>
  </si>
  <si>
    <t>(1072-392)*1,2</t>
  </si>
  <si>
    <t>(1059-392)*1,2</t>
  </si>
  <si>
    <t>915*0,8</t>
  </si>
  <si>
    <t>-846540313</t>
  </si>
  <si>
    <t>530257611</t>
  </si>
  <si>
    <t>(1072-392)*1,2*0,050</t>
  </si>
  <si>
    <t>(1059-392)*1,2*0,050</t>
  </si>
  <si>
    <t>915*0,8*0,050</t>
  </si>
  <si>
    <t>125896674</t>
  </si>
  <si>
    <t>(322970-322956)*1,7</t>
  </si>
  <si>
    <t>(322923-322913)*1,7</t>
  </si>
  <si>
    <t>471491786</t>
  </si>
  <si>
    <t>v.č.47+KV</t>
  </si>
  <si>
    <t>49,846+4</t>
  </si>
  <si>
    <t>v.č.48+KV</t>
  </si>
  <si>
    <t>49,846+6</t>
  </si>
  <si>
    <t>5905085045</t>
  </si>
  <si>
    <t>Souvislé čištění KL strojně koleje pražce betonové</t>
  </si>
  <si>
    <t>1492115804</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</si>
  <si>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</si>
  <si>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322,923-322,127</t>
  </si>
  <si>
    <t>323,022-322,136</t>
  </si>
  <si>
    <t>1248632171</t>
  </si>
  <si>
    <t>-2047353174</t>
  </si>
  <si>
    <t>(322923-322127)*1</t>
  </si>
  <si>
    <t>mezi 48-63</t>
  </si>
  <si>
    <t>(323147-323003)*0,2</t>
  </si>
  <si>
    <t>(323022-322136)*1</t>
  </si>
  <si>
    <t>1753576232</t>
  </si>
  <si>
    <t>62+9</t>
  </si>
  <si>
    <t>49,846*7*0,2</t>
  </si>
  <si>
    <t>53,608*0,2</t>
  </si>
  <si>
    <t>5906015120</t>
  </si>
  <si>
    <t>Výměna pražce malou těžící mechanizací v KL otevřeném i zapuštěném pražec betonový příčný vystrojený</t>
  </si>
  <si>
    <t>-1449159755</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</si>
  <si>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</si>
  <si>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1.SK (R65)</t>
  </si>
  <si>
    <t>63</t>
  </si>
  <si>
    <t>-1630447346</t>
  </si>
  <si>
    <t>5906015050</t>
  </si>
  <si>
    <t>Výměna pražce malou těžící mechanizací v KL otevřeném i zapuštěném pražec dřevěný výhybkový délky přes 4 do 5 m</t>
  </si>
  <si>
    <t>1873301652</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</si>
  <si>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</si>
  <si>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v.č.47 p.č.58-61</t>
  </si>
  <si>
    <t>v.č.48 p.č.55-63</t>
  </si>
  <si>
    <t>5907015011</t>
  </si>
  <si>
    <t>Ojedinělá výměna kolejnic stávající upevnění, tvar R65</t>
  </si>
  <si>
    <t>-883037741</t>
  </si>
  <si>
    <t>Ojedinělá výměna kolejnic stávající upevnění, tvar R65.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</si>
  <si>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5907015006</t>
  </si>
  <si>
    <t>Ojedinělá výměna kolejnic stávající upevnění, tvar UIC60, 60E2</t>
  </si>
  <si>
    <t>1688486393</t>
  </si>
  <si>
    <t>Ojedinělá výměna kolejnic stávající upevnění, tvar UIC60, 60E2.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</si>
  <si>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757824872</t>
  </si>
  <si>
    <t xml:space="preserve">(322,923-322,127)*1640*0,05 </t>
  </si>
  <si>
    <t>0,728</t>
  </si>
  <si>
    <t>(323,022-322,136)*1640*0,05</t>
  </si>
  <si>
    <t>0,348</t>
  </si>
  <si>
    <t>2057038923</t>
  </si>
  <si>
    <t>mezi v.č.48-63</t>
  </si>
  <si>
    <t>323,147-323,003</t>
  </si>
  <si>
    <t>-1678915531</t>
  </si>
  <si>
    <t>49,846*2</t>
  </si>
  <si>
    <t>322970-322956</t>
  </si>
  <si>
    <t>322923-322913</t>
  </si>
  <si>
    <t>výběhy</t>
  </si>
  <si>
    <t>250</t>
  </si>
  <si>
    <t>49,846*7</t>
  </si>
  <si>
    <t>53,608</t>
  </si>
  <si>
    <t>1359528135</t>
  </si>
  <si>
    <t>-611217271</t>
  </si>
  <si>
    <t>146410217</t>
  </si>
  <si>
    <t>1262625156</t>
  </si>
  <si>
    <t>-544890945</t>
  </si>
  <si>
    <t>14*2</t>
  </si>
  <si>
    <t>5910020110</t>
  </si>
  <si>
    <t>Svařování kolejnic termitem plný předehřev standardní spára svar jednotlivý tv. UIC60</t>
  </si>
  <si>
    <t>205120259</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</si>
  <si>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</si>
  <si>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-1667572433</t>
  </si>
  <si>
    <t>-741387941</t>
  </si>
  <si>
    <t>5910035120</t>
  </si>
  <si>
    <t>Dosažení dovolené upínací teploty v BK prodloužením kolejnicového pásu ve výhybce tv. R65</t>
  </si>
  <si>
    <t>-984529353</t>
  </si>
  <si>
    <t>Dosažení dovolené upínací teploty v BK prodloužením kolejnicového pásu ve výhybce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</si>
  <si>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-1831729706</t>
  </si>
  <si>
    <t>(322923-322127)*2</t>
  </si>
  <si>
    <t>(323147-323003)*2</t>
  </si>
  <si>
    <t>(323022-322136)*2</t>
  </si>
  <si>
    <t>2144294176</t>
  </si>
  <si>
    <t>1259157894</t>
  </si>
  <si>
    <t>1602320672</t>
  </si>
  <si>
    <t>-378461600</t>
  </si>
  <si>
    <t>5911117020</t>
  </si>
  <si>
    <t>Výměna přídržnice srdcovky jednoduché typ Kn60 přímé soustavy R65</t>
  </si>
  <si>
    <t>1537499470</t>
  </si>
  <si>
    <t>Výměna přídržnice srdcovky jednoduché typ Kn60 přímé soustavy R65. Poznámka: 1. V cenách jsou započteny náklady na výměnu přídržnice, vymezení šíře žlábku a ošetření součástí mazivem. 2. V cenách nejsou obsaženy náklady na dodávku dílu.</t>
  </si>
  <si>
    <t>5,5*2</t>
  </si>
  <si>
    <t>5911297020</t>
  </si>
  <si>
    <t>Výměna stoličky přídržnice Kn60 srdcovky jednoduché pražce dřevěné soustavy R65</t>
  </si>
  <si>
    <t>-627638216</t>
  </si>
  <si>
    <t>Výměna stoličky přídržnice Kn60 srdcovky jednoduché pražce dřevěné soustavy R65. Poznámka: 1. V cenách jsou započteny náklady na demontáž upevňovadel a dílu u pražců dřevěných úprava úložné plochy a ošetření impregnací, výměna a montáž upevňovadel a dílu a ošetření závitů mazivem. 2. V cenách nejsou obsaženy náklady na dodávku materiálu.</t>
  </si>
  <si>
    <t>-1458905538</t>
  </si>
  <si>
    <t>541549633</t>
  </si>
  <si>
    <t>5911011010</t>
  </si>
  <si>
    <t>Výměna jazyků a opornic výhybky jednoduché s jedním hákovým závěrem soustavy R65</t>
  </si>
  <si>
    <t>-499986965</t>
  </si>
  <si>
    <t>Výměna jazyků a opornic výhybky jednoduché s jedním hákovým závěrem soustavy R65.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</si>
  <si>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(13,425+15,109)*2</t>
  </si>
  <si>
    <t>(13,425+15,109)*4</t>
  </si>
  <si>
    <t>5911231010</t>
  </si>
  <si>
    <t>Výměna VP svorníku soustavy R65</t>
  </si>
  <si>
    <t>1006994995</t>
  </si>
  <si>
    <t>Výměna VP svorníku soustavy R65. Poznámka: 1. V cenách jsou započteny náklady na demontáž, výměnu, montáž a ošetření součástí mazivem. 2. V cenách nejsou obsaženy náklady na dodávku materiálu.</t>
  </si>
  <si>
    <t>1706849065</t>
  </si>
  <si>
    <t>-527973180</t>
  </si>
  <si>
    <t>-371896809</t>
  </si>
  <si>
    <t>-930163619</t>
  </si>
  <si>
    <t>-1750634202</t>
  </si>
  <si>
    <t>1,5+3+3+3+3+3+3+1,5</t>
  </si>
  <si>
    <t>1,5+3+3+1,5</t>
  </si>
  <si>
    <t>-1592758914</t>
  </si>
  <si>
    <t>5913255010</t>
  </si>
  <si>
    <t>Zřízení konstrukce vozovky asfaltobetonové s obrusnou vrstvou tloušťky do 5 cm</t>
  </si>
  <si>
    <t>-2010035658</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</si>
  <si>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</si>
  <si>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(0,15*1,5+0,6*1,5)*2</t>
  </si>
  <si>
    <t>(0,15*3+0,6*3)*6</t>
  </si>
  <si>
    <t>(0,15*3+0,6*3)*2</t>
  </si>
  <si>
    <t>39453248</t>
  </si>
  <si>
    <t>mezi SK č. 1-2</t>
  </si>
  <si>
    <t>98</t>
  </si>
  <si>
    <t>1676018565</t>
  </si>
  <si>
    <t>5913235010</t>
  </si>
  <si>
    <t>Dělení AB komunikace řezáním hloubky do 10 cm</t>
  </si>
  <si>
    <t>-332313268</t>
  </si>
  <si>
    <t>Dělení AB komunikace řezáním hloubky do 10 cm. Poznámka: 1. V cenách jsou započteny náklady na provedení úkolu.</t>
  </si>
  <si>
    <t>vyřezání nástupištních desek</t>
  </si>
  <si>
    <t>1641045841</t>
  </si>
  <si>
    <t>19,550*2</t>
  </si>
  <si>
    <t>1753610251</t>
  </si>
  <si>
    <t>-687347894</t>
  </si>
  <si>
    <t>142585668</t>
  </si>
  <si>
    <t>936</t>
  </si>
  <si>
    <t>1436494949</t>
  </si>
  <si>
    <t>-14864813</t>
  </si>
  <si>
    <t>327635399</t>
  </si>
  <si>
    <t>-2078035450</t>
  </si>
  <si>
    <t>7594105010</t>
  </si>
  <si>
    <t>Odpojení a zpětné připojení lan propojovacích jednoho stykového transformátoru</t>
  </si>
  <si>
    <t>2111189917</t>
  </si>
  <si>
    <t>Odpojení a zpětné připojení lan propojovacích jednoho stykového transformátoru - včetně odpojení a připevnění lanového propojení na pražce nebo montážní trámky</t>
  </si>
  <si>
    <t>1.SK LIS</t>
  </si>
  <si>
    <t>2.SK LIS</t>
  </si>
  <si>
    <t>-1238407352</t>
  </si>
  <si>
    <t>182,986</t>
  </si>
  <si>
    <t>0,040</t>
  </si>
  <si>
    <t>-129128931</t>
  </si>
  <si>
    <t>skládka výzisk SČ a stezky</t>
  </si>
  <si>
    <t>3324,240+242,400</t>
  </si>
  <si>
    <t>1702584184</t>
  </si>
  <si>
    <t>3520,991+240,840</t>
  </si>
  <si>
    <t>asfalt</t>
  </si>
  <si>
    <t>2,815</t>
  </si>
  <si>
    <t>-1847680948</t>
  </si>
  <si>
    <t>nový drobný materiál</t>
  </si>
  <si>
    <t>0,026</t>
  </si>
  <si>
    <t>0,072</t>
  </si>
  <si>
    <t>0,239</t>
  </si>
  <si>
    <t>923282577</t>
  </si>
  <si>
    <t>774,336</t>
  </si>
  <si>
    <t>0,680</t>
  </si>
  <si>
    <t>1,430</t>
  </si>
  <si>
    <t>1782772562</t>
  </si>
  <si>
    <t>přeprava po staveníšti 2 km</t>
  </si>
  <si>
    <t>5,900*2</t>
  </si>
  <si>
    <t>7,290*2</t>
  </si>
  <si>
    <t>-1447838268</t>
  </si>
  <si>
    <t>234,840</t>
  </si>
  <si>
    <t>571325003</t>
  </si>
  <si>
    <t>výzisk ze SČ a výměny štěrkového lože</t>
  </si>
  <si>
    <t>3324,240</t>
  </si>
  <si>
    <t>-1234860516</t>
  </si>
  <si>
    <t>SO 03 - Přeprava mechanizace</t>
  </si>
  <si>
    <t>9903200100</t>
  </si>
  <si>
    <t>Přeprava mechanizace na místo prováděných prací o hmotnosti přes 12 t přes 50 do 100 km</t>
  </si>
  <si>
    <t>-1421782588</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</si>
  <si>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</si>
  <si>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dvoucestný bagr</t>
  </si>
  <si>
    <t>ASP</t>
  </si>
  <si>
    <t>ASP výhybková</t>
  </si>
  <si>
    <t>SSP</t>
  </si>
  <si>
    <t>DGS</t>
  </si>
  <si>
    <t>loko traktor</t>
  </si>
  <si>
    <t>SČ</t>
  </si>
  <si>
    <t>PRSM</t>
  </si>
  <si>
    <t>jeřáb</t>
  </si>
  <si>
    <t>9903100100</t>
  </si>
  <si>
    <t>Přeprava mechanizace na místo prováděných prací o hmotnosti do 12 t přes 50 do 100 km</t>
  </si>
  <si>
    <t>1845376717</t>
  </si>
  <si>
    <t>Přeprava mechanizace na místo prováděných prací o hmotnosti do 12 t přes 50 do 100 km Poznámka: 1. Ceny jsou určeny pro dopravu mechanizmů na místo prováděných prací po silnici i po kolejích. 2. V ceně jsou započteny i náklady na zpáteční cestu dopravního prostředku. Měrnou jednotkou je kus přepravovaného stroje.</t>
  </si>
  <si>
    <t xml:space="preserve">řezačka </t>
  </si>
  <si>
    <t>SO 04 - VON</t>
  </si>
  <si>
    <t>021201001</t>
  </si>
  <si>
    <t>Průzkumné práce pro opravy Průzkum výskytu škodlivin kontaminace kameniva ropnými látkami</t>
  </si>
  <si>
    <t>-1370861306</t>
  </si>
  <si>
    <t>022101001</t>
  </si>
  <si>
    <t>Geodetické práce Geodetické práce před opravou</t>
  </si>
  <si>
    <t>1267115440</t>
  </si>
  <si>
    <t>průzkumné sondy inženýrských sítí</t>
  </si>
  <si>
    <t>022101021</t>
  </si>
  <si>
    <t>Geodetické práce Geodetické práce po ukončení opravy</t>
  </si>
  <si>
    <t>-1049146654</t>
  </si>
  <si>
    <t>022121001</t>
  </si>
  <si>
    <t>Geodetické práce Diagnostika technické infrastruktury Vytýčení trasy inženýrských sítí</t>
  </si>
  <si>
    <t>hod</t>
  </si>
  <si>
    <t>1024</t>
  </si>
  <si>
    <t>-371925116</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</si>
  <si>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</si>
  <si>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</si>
  <si>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</si>
  <si>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162033200</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</si>
  <si>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</si>
  <si>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</si>
  <si>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</si>
  <si>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1517723788</t>
  </si>
  <si>
    <t>zajištění přístupu cestujících k pojížděným kolejím v obvodu staveniště včetně materiálu</t>
  </si>
  <si>
    <t>SO 05 - KSU a TP</t>
  </si>
  <si>
    <t>2139156664</t>
  </si>
  <si>
    <t>vypracování KSU a TP</t>
  </si>
  <si>
    <t>používání KSU a TP včetně materiálu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</si>
</sst>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14" fontId="2" fillId="2" borderId="0" xfId="0" applyNumberFormat="1" applyFont="1" applyFill="1" applyAlignment="1" applyProtection="1">
      <alignment horizontal="left" vertical="center"/>
      <protection locked="0"/>
    </xf>
    <xf numFmtId="4" fontId="33" fillId="2" borderId="22" xfId="0" applyNumberFormat="1" applyFont="1" applyFill="1" applyBorder="1" applyAlignment="1" applyProtection="1">
      <alignment vertical="center"/>
    </xf>
    <xf numFmtId="0" fontId="0" fillId="0" borderId="0" xfId="0"/>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1"/>
  <sheetViews>
    <sheetView showGridLines="0" tabSelected="1" topLeftCell="A82" workbookViewId="0">
      <selection activeCell="AN11" sqref="AN11"/>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5" t="s">
        <v>0</v>
      </c>
      <c r="AZ1" s="15" t="s">
        <v>1</v>
      </c>
      <c r="BA1" s="15" t="s">
        <v>2</v>
      </c>
      <c r="BB1" s="15" t="s">
        <v>3</v>
      </c>
      <c r="BT1" s="15" t="s">
        <v>4</v>
      </c>
      <c r="BU1" s="15" t="s">
        <v>4</v>
      </c>
      <c r="BV1" s="15" t="s">
        <v>5</v>
      </c>
    </row>
    <row r="2" spans="1:74" s="1" customFormat="1" ht="36.950000000000003" customHeight="1">
      <c r="AR2" s="242"/>
      <c r="AS2" s="242"/>
      <c r="AT2" s="242"/>
      <c r="AU2" s="242"/>
      <c r="AV2" s="242"/>
      <c r="AW2" s="242"/>
      <c r="AX2" s="242"/>
      <c r="AY2" s="242"/>
      <c r="AZ2" s="242"/>
      <c r="BA2" s="242"/>
      <c r="BB2" s="242"/>
      <c r="BC2" s="242"/>
      <c r="BD2" s="242"/>
      <c r="BE2" s="242"/>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53" t="s">
        <v>14</v>
      </c>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1"/>
      <c r="AL5" s="21"/>
      <c r="AM5" s="21"/>
      <c r="AN5" s="21"/>
      <c r="AO5" s="21"/>
      <c r="AP5" s="21"/>
      <c r="AQ5" s="21"/>
      <c r="AR5" s="19"/>
      <c r="BE5" s="250" t="s">
        <v>15</v>
      </c>
      <c r="BS5" s="16" t="s">
        <v>6</v>
      </c>
    </row>
    <row r="6" spans="1:74" s="1" customFormat="1" ht="36.950000000000003" customHeight="1">
      <c r="B6" s="20"/>
      <c r="C6" s="21"/>
      <c r="D6" s="27" t="s">
        <v>16</v>
      </c>
      <c r="E6" s="21"/>
      <c r="F6" s="21"/>
      <c r="G6" s="21"/>
      <c r="H6" s="21"/>
      <c r="I6" s="21"/>
      <c r="J6" s="21"/>
      <c r="K6" s="255" t="s">
        <v>17</v>
      </c>
      <c r="L6" s="254"/>
      <c r="M6" s="254"/>
      <c r="N6" s="254"/>
      <c r="O6" s="254"/>
      <c r="P6" s="254"/>
      <c r="Q6" s="254"/>
      <c r="R6" s="254"/>
      <c r="S6" s="254"/>
      <c r="T6" s="254"/>
      <c r="U6" s="254"/>
      <c r="V6" s="254"/>
      <c r="W6" s="254"/>
      <c r="X6" s="254"/>
      <c r="Y6" s="254"/>
      <c r="Z6" s="254"/>
      <c r="AA6" s="254"/>
      <c r="AB6" s="254"/>
      <c r="AC6" s="254"/>
      <c r="AD6" s="254"/>
      <c r="AE6" s="254"/>
      <c r="AF6" s="254"/>
      <c r="AG6" s="254"/>
      <c r="AH6" s="254"/>
      <c r="AI6" s="254"/>
      <c r="AJ6" s="254"/>
      <c r="AK6" s="21"/>
      <c r="AL6" s="21"/>
      <c r="AM6" s="21"/>
      <c r="AN6" s="21"/>
      <c r="AO6" s="21"/>
      <c r="AP6" s="21"/>
      <c r="AQ6" s="21"/>
      <c r="AR6" s="19"/>
      <c r="BE6" s="251"/>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51"/>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40">
        <v>45019</v>
      </c>
      <c r="AO8" s="21"/>
      <c r="AP8" s="21"/>
      <c r="AQ8" s="21"/>
      <c r="AR8" s="19"/>
      <c r="BE8" s="251"/>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51"/>
      <c r="BS9" s="16" t="s">
        <v>6</v>
      </c>
    </row>
    <row r="10" spans="1:74" s="1" customFormat="1" ht="12" customHeight="1">
      <c r="B10" s="20"/>
      <c r="C10" s="21"/>
      <c r="D10" s="28" t="s">
        <v>23</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24</v>
      </c>
      <c r="AL10" s="21"/>
      <c r="AM10" s="21"/>
      <c r="AN10" s="26" t="s">
        <v>1</v>
      </c>
      <c r="AO10" s="21"/>
      <c r="AP10" s="21"/>
      <c r="AQ10" s="21"/>
      <c r="AR10" s="19"/>
      <c r="BE10" s="251"/>
      <c r="BS10" s="16" t="s">
        <v>6</v>
      </c>
    </row>
    <row r="11" spans="1:74" s="1" customFormat="1" ht="18.399999999999999" customHeight="1">
      <c r="B11" s="20"/>
      <c r="C11" s="21"/>
      <c r="D11" s="21"/>
      <c r="E11" s="26" t="s">
        <v>25</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26</v>
      </c>
      <c r="AL11" s="21"/>
      <c r="AM11" s="21"/>
      <c r="AN11" s="26" t="s">
        <v>1</v>
      </c>
      <c r="AO11" s="21"/>
      <c r="AP11" s="21"/>
      <c r="AQ11" s="21"/>
      <c r="AR11" s="19"/>
      <c r="BE11" s="251"/>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51"/>
      <c r="BS12" s="16" t="s">
        <v>6</v>
      </c>
    </row>
    <row r="13" spans="1:74" s="1" customFormat="1" ht="12" customHeight="1">
      <c r="B13" s="20"/>
      <c r="C13" s="21"/>
      <c r="D13" s="28" t="s">
        <v>27</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24</v>
      </c>
      <c r="AL13" s="21"/>
      <c r="AM13" s="21"/>
      <c r="AN13" s="30" t="s">
        <v>28</v>
      </c>
      <c r="AO13" s="21"/>
      <c r="AP13" s="21"/>
      <c r="AQ13" s="21"/>
      <c r="AR13" s="19"/>
      <c r="BE13" s="251"/>
      <c r="BS13" s="16" t="s">
        <v>6</v>
      </c>
    </row>
    <row r="14" spans="1:74" ht="12.75">
      <c r="B14" s="20"/>
      <c r="C14" s="21"/>
      <c r="D14" s="21"/>
      <c r="E14" s="256" t="s">
        <v>28</v>
      </c>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8" t="s">
        <v>26</v>
      </c>
      <c r="AL14" s="21"/>
      <c r="AM14" s="21"/>
      <c r="AN14" s="30" t="s">
        <v>28</v>
      </c>
      <c r="AO14" s="21"/>
      <c r="AP14" s="21"/>
      <c r="AQ14" s="21"/>
      <c r="AR14" s="19"/>
      <c r="BE14" s="251"/>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51"/>
      <c r="BS15" s="16" t="s">
        <v>4</v>
      </c>
    </row>
    <row r="16" spans="1:74" s="1" customFormat="1" ht="12" customHeight="1">
      <c r="B16" s="20"/>
      <c r="C16" s="21"/>
      <c r="D16" s="28" t="s">
        <v>29</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24</v>
      </c>
      <c r="AL16" s="21"/>
      <c r="AM16" s="21"/>
      <c r="AN16" s="26" t="s">
        <v>1</v>
      </c>
      <c r="AO16" s="21"/>
      <c r="AP16" s="21"/>
      <c r="AQ16" s="21"/>
      <c r="AR16" s="19"/>
      <c r="BE16" s="251"/>
      <c r="BS16" s="16" t="s">
        <v>4</v>
      </c>
    </row>
    <row r="17" spans="1:71" s="1" customFormat="1" ht="18.399999999999999"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26</v>
      </c>
      <c r="AL17" s="21"/>
      <c r="AM17" s="21"/>
      <c r="AN17" s="26" t="s">
        <v>1</v>
      </c>
      <c r="AO17" s="21"/>
      <c r="AP17" s="21"/>
      <c r="AQ17" s="21"/>
      <c r="AR17" s="19"/>
      <c r="BE17" s="251"/>
      <c r="BS17" s="16" t="s">
        <v>30</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51"/>
      <c r="BS18" s="16" t="s">
        <v>6</v>
      </c>
    </row>
    <row r="19" spans="1:71" s="1" customFormat="1" ht="12" customHeight="1">
      <c r="B19" s="20"/>
      <c r="C19" s="21"/>
      <c r="D19" s="28" t="s">
        <v>31</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24</v>
      </c>
      <c r="AL19" s="21"/>
      <c r="AM19" s="21"/>
      <c r="AN19" s="26" t="s">
        <v>1</v>
      </c>
      <c r="AO19" s="21"/>
      <c r="AP19" s="21"/>
      <c r="AQ19" s="21"/>
      <c r="AR19" s="19"/>
      <c r="BE19" s="251"/>
      <c r="BS19" s="16" t="s">
        <v>6</v>
      </c>
    </row>
    <row r="20" spans="1:71" s="1" customFormat="1" ht="18.399999999999999" customHeight="1">
      <c r="B20" s="20"/>
      <c r="C20" s="21"/>
      <c r="D20" s="21"/>
      <c r="E20" s="26" t="s">
        <v>32</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26</v>
      </c>
      <c r="AL20" s="21"/>
      <c r="AM20" s="21"/>
      <c r="AN20" s="26" t="s">
        <v>1</v>
      </c>
      <c r="AO20" s="21"/>
      <c r="AP20" s="21"/>
      <c r="AQ20" s="21"/>
      <c r="AR20" s="19"/>
      <c r="BE20" s="251"/>
      <c r="BS20" s="16" t="s">
        <v>30</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51"/>
    </row>
    <row r="22" spans="1:71" s="1" customFormat="1" ht="12" customHeight="1">
      <c r="B22" s="20"/>
      <c r="C22" s="21"/>
      <c r="D22" s="28" t="s">
        <v>33</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51"/>
    </row>
    <row r="23" spans="1:71" s="1" customFormat="1" ht="16.5" customHeight="1">
      <c r="B23" s="20"/>
      <c r="C23" s="21"/>
      <c r="D23" s="21"/>
      <c r="E23" s="258" t="s">
        <v>1</v>
      </c>
      <c r="F23" s="258"/>
      <c r="G23" s="258"/>
      <c r="H23" s="258"/>
      <c r="I23" s="258"/>
      <c r="J23" s="258"/>
      <c r="K23" s="258"/>
      <c r="L23" s="258"/>
      <c r="M23" s="258"/>
      <c r="N23" s="258"/>
      <c r="O23" s="258"/>
      <c r="P23" s="258"/>
      <c r="Q23" s="258"/>
      <c r="R23" s="258"/>
      <c r="S23" s="258"/>
      <c r="T23" s="258"/>
      <c r="U23" s="258"/>
      <c r="V23" s="258"/>
      <c r="W23" s="258"/>
      <c r="X23" s="258"/>
      <c r="Y23" s="258"/>
      <c r="Z23" s="258"/>
      <c r="AA23" s="258"/>
      <c r="AB23" s="258"/>
      <c r="AC23" s="258"/>
      <c r="AD23" s="258"/>
      <c r="AE23" s="258"/>
      <c r="AF23" s="258"/>
      <c r="AG23" s="258"/>
      <c r="AH23" s="258"/>
      <c r="AI23" s="258"/>
      <c r="AJ23" s="258"/>
      <c r="AK23" s="258"/>
      <c r="AL23" s="258"/>
      <c r="AM23" s="258"/>
      <c r="AN23" s="258"/>
      <c r="AO23" s="21"/>
      <c r="AP23" s="21"/>
      <c r="AQ23" s="21"/>
      <c r="AR23" s="19"/>
      <c r="BE23" s="251"/>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51"/>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51"/>
    </row>
    <row r="26" spans="1:71" s="2" customFormat="1" ht="25.9" customHeight="1">
      <c r="A26" s="33"/>
      <c r="B26" s="34"/>
      <c r="C26" s="35"/>
      <c r="D26" s="36" t="s">
        <v>34</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59">
        <f>ROUND(AG94,2)</f>
        <v>0</v>
      </c>
      <c r="AL26" s="260"/>
      <c r="AM26" s="260"/>
      <c r="AN26" s="260"/>
      <c r="AO26" s="260"/>
      <c r="AP26" s="35"/>
      <c r="AQ26" s="35"/>
      <c r="AR26" s="38"/>
      <c r="BE26" s="251"/>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51"/>
    </row>
    <row r="28" spans="1:71" s="2" customFormat="1" ht="12.75">
      <c r="A28" s="33"/>
      <c r="B28" s="34"/>
      <c r="C28" s="35"/>
      <c r="D28" s="35"/>
      <c r="E28" s="35"/>
      <c r="F28" s="35"/>
      <c r="G28" s="35"/>
      <c r="H28" s="35"/>
      <c r="I28" s="35"/>
      <c r="J28" s="35"/>
      <c r="K28" s="35"/>
      <c r="L28" s="261" t="s">
        <v>35</v>
      </c>
      <c r="M28" s="261"/>
      <c r="N28" s="261"/>
      <c r="O28" s="261"/>
      <c r="P28" s="261"/>
      <c r="Q28" s="35"/>
      <c r="R28" s="35"/>
      <c r="S28" s="35"/>
      <c r="T28" s="35"/>
      <c r="U28" s="35"/>
      <c r="V28" s="35"/>
      <c r="W28" s="261" t="s">
        <v>36</v>
      </c>
      <c r="X28" s="261"/>
      <c r="Y28" s="261"/>
      <c r="Z28" s="261"/>
      <c r="AA28" s="261"/>
      <c r="AB28" s="261"/>
      <c r="AC28" s="261"/>
      <c r="AD28" s="261"/>
      <c r="AE28" s="261"/>
      <c r="AF28" s="35"/>
      <c r="AG28" s="35"/>
      <c r="AH28" s="35"/>
      <c r="AI28" s="35"/>
      <c r="AJ28" s="35"/>
      <c r="AK28" s="261" t="s">
        <v>37</v>
      </c>
      <c r="AL28" s="261"/>
      <c r="AM28" s="261"/>
      <c r="AN28" s="261"/>
      <c r="AO28" s="261"/>
      <c r="AP28" s="35"/>
      <c r="AQ28" s="35"/>
      <c r="AR28" s="38"/>
      <c r="BE28" s="251"/>
    </row>
    <row r="29" spans="1:71" s="3" customFormat="1" ht="14.45" customHeight="1">
      <c r="B29" s="39"/>
      <c r="C29" s="40"/>
      <c r="D29" s="28" t="s">
        <v>38</v>
      </c>
      <c r="E29" s="40"/>
      <c r="F29" s="28" t="s">
        <v>39</v>
      </c>
      <c r="G29" s="40"/>
      <c r="H29" s="40"/>
      <c r="I29" s="40"/>
      <c r="J29" s="40"/>
      <c r="K29" s="40"/>
      <c r="L29" s="245">
        <v>0.21</v>
      </c>
      <c r="M29" s="244"/>
      <c r="N29" s="244"/>
      <c r="O29" s="244"/>
      <c r="P29" s="244"/>
      <c r="Q29" s="40"/>
      <c r="R29" s="40"/>
      <c r="S29" s="40"/>
      <c r="T29" s="40"/>
      <c r="U29" s="40"/>
      <c r="V29" s="40"/>
      <c r="W29" s="243">
        <f>ROUND(AZ94, 2)</f>
        <v>0</v>
      </c>
      <c r="X29" s="244"/>
      <c r="Y29" s="244"/>
      <c r="Z29" s="244"/>
      <c r="AA29" s="244"/>
      <c r="AB29" s="244"/>
      <c r="AC29" s="244"/>
      <c r="AD29" s="244"/>
      <c r="AE29" s="244"/>
      <c r="AF29" s="40"/>
      <c r="AG29" s="40"/>
      <c r="AH29" s="40"/>
      <c r="AI29" s="40"/>
      <c r="AJ29" s="40"/>
      <c r="AK29" s="243">
        <f>ROUND(AV94, 2)</f>
        <v>0</v>
      </c>
      <c r="AL29" s="244"/>
      <c r="AM29" s="244"/>
      <c r="AN29" s="244"/>
      <c r="AO29" s="244"/>
      <c r="AP29" s="40"/>
      <c r="AQ29" s="40"/>
      <c r="AR29" s="41"/>
      <c r="BE29" s="252"/>
    </row>
    <row r="30" spans="1:71" s="3" customFormat="1" ht="14.45" customHeight="1">
      <c r="B30" s="39"/>
      <c r="C30" s="40"/>
      <c r="D30" s="40"/>
      <c r="E30" s="40"/>
      <c r="F30" s="28" t="s">
        <v>40</v>
      </c>
      <c r="G30" s="40"/>
      <c r="H30" s="40"/>
      <c r="I30" s="40"/>
      <c r="J30" s="40"/>
      <c r="K30" s="40"/>
      <c r="L30" s="245">
        <v>0.15</v>
      </c>
      <c r="M30" s="244"/>
      <c r="N30" s="244"/>
      <c r="O30" s="244"/>
      <c r="P30" s="244"/>
      <c r="Q30" s="40"/>
      <c r="R30" s="40"/>
      <c r="S30" s="40"/>
      <c r="T30" s="40"/>
      <c r="U30" s="40"/>
      <c r="V30" s="40"/>
      <c r="W30" s="243">
        <f>ROUND(BA94, 2)</f>
        <v>0</v>
      </c>
      <c r="X30" s="244"/>
      <c r="Y30" s="244"/>
      <c r="Z30" s="244"/>
      <c r="AA30" s="244"/>
      <c r="AB30" s="244"/>
      <c r="AC30" s="244"/>
      <c r="AD30" s="244"/>
      <c r="AE30" s="244"/>
      <c r="AF30" s="40"/>
      <c r="AG30" s="40"/>
      <c r="AH30" s="40"/>
      <c r="AI30" s="40"/>
      <c r="AJ30" s="40"/>
      <c r="AK30" s="243">
        <f>ROUND(AW94, 2)</f>
        <v>0</v>
      </c>
      <c r="AL30" s="244"/>
      <c r="AM30" s="244"/>
      <c r="AN30" s="244"/>
      <c r="AO30" s="244"/>
      <c r="AP30" s="40"/>
      <c r="AQ30" s="40"/>
      <c r="AR30" s="41"/>
      <c r="BE30" s="252"/>
    </row>
    <row r="31" spans="1:71" s="3" customFormat="1" ht="14.45" hidden="1" customHeight="1">
      <c r="B31" s="39"/>
      <c r="C31" s="40"/>
      <c r="D31" s="40"/>
      <c r="E31" s="40"/>
      <c r="F31" s="28" t="s">
        <v>41</v>
      </c>
      <c r="G31" s="40"/>
      <c r="H31" s="40"/>
      <c r="I31" s="40"/>
      <c r="J31" s="40"/>
      <c r="K31" s="40"/>
      <c r="L31" s="245">
        <v>0.21</v>
      </c>
      <c r="M31" s="244"/>
      <c r="N31" s="244"/>
      <c r="O31" s="244"/>
      <c r="P31" s="244"/>
      <c r="Q31" s="40"/>
      <c r="R31" s="40"/>
      <c r="S31" s="40"/>
      <c r="T31" s="40"/>
      <c r="U31" s="40"/>
      <c r="V31" s="40"/>
      <c r="W31" s="243">
        <f>ROUND(BB94, 2)</f>
        <v>0</v>
      </c>
      <c r="X31" s="244"/>
      <c r="Y31" s="244"/>
      <c r="Z31" s="244"/>
      <c r="AA31" s="244"/>
      <c r="AB31" s="244"/>
      <c r="AC31" s="244"/>
      <c r="AD31" s="244"/>
      <c r="AE31" s="244"/>
      <c r="AF31" s="40"/>
      <c r="AG31" s="40"/>
      <c r="AH31" s="40"/>
      <c r="AI31" s="40"/>
      <c r="AJ31" s="40"/>
      <c r="AK31" s="243">
        <v>0</v>
      </c>
      <c r="AL31" s="244"/>
      <c r="AM31" s="244"/>
      <c r="AN31" s="244"/>
      <c r="AO31" s="244"/>
      <c r="AP31" s="40"/>
      <c r="AQ31" s="40"/>
      <c r="AR31" s="41"/>
      <c r="BE31" s="252"/>
    </row>
    <row r="32" spans="1:71" s="3" customFormat="1" ht="14.45" hidden="1" customHeight="1">
      <c r="B32" s="39"/>
      <c r="C32" s="40"/>
      <c r="D32" s="40"/>
      <c r="E32" s="40"/>
      <c r="F32" s="28" t="s">
        <v>42</v>
      </c>
      <c r="G32" s="40"/>
      <c r="H32" s="40"/>
      <c r="I32" s="40"/>
      <c r="J32" s="40"/>
      <c r="K32" s="40"/>
      <c r="L32" s="245">
        <v>0.15</v>
      </c>
      <c r="M32" s="244"/>
      <c r="N32" s="244"/>
      <c r="O32" s="244"/>
      <c r="P32" s="244"/>
      <c r="Q32" s="40"/>
      <c r="R32" s="40"/>
      <c r="S32" s="40"/>
      <c r="T32" s="40"/>
      <c r="U32" s="40"/>
      <c r="V32" s="40"/>
      <c r="W32" s="243">
        <f>ROUND(BC94, 2)</f>
        <v>0</v>
      </c>
      <c r="X32" s="244"/>
      <c r="Y32" s="244"/>
      <c r="Z32" s="244"/>
      <c r="AA32" s="244"/>
      <c r="AB32" s="244"/>
      <c r="AC32" s="244"/>
      <c r="AD32" s="244"/>
      <c r="AE32" s="244"/>
      <c r="AF32" s="40"/>
      <c r="AG32" s="40"/>
      <c r="AH32" s="40"/>
      <c r="AI32" s="40"/>
      <c r="AJ32" s="40"/>
      <c r="AK32" s="243">
        <v>0</v>
      </c>
      <c r="AL32" s="244"/>
      <c r="AM32" s="244"/>
      <c r="AN32" s="244"/>
      <c r="AO32" s="244"/>
      <c r="AP32" s="40"/>
      <c r="AQ32" s="40"/>
      <c r="AR32" s="41"/>
      <c r="BE32" s="252"/>
    </row>
    <row r="33" spans="1:57" s="3" customFormat="1" ht="14.45" hidden="1" customHeight="1">
      <c r="B33" s="39"/>
      <c r="C33" s="40"/>
      <c r="D33" s="40"/>
      <c r="E33" s="40"/>
      <c r="F33" s="28" t="s">
        <v>43</v>
      </c>
      <c r="G33" s="40"/>
      <c r="H33" s="40"/>
      <c r="I33" s="40"/>
      <c r="J33" s="40"/>
      <c r="K33" s="40"/>
      <c r="L33" s="245">
        <v>0</v>
      </c>
      <c r="M33" s="244"/>
      <c r="N33" s="244"/>
      <c r="O33" s="244"/>
      <c r="P33" s="244"/>
      <c r="Q33" s="40"/>
      <c r="R33" s="40"/>
      <c r="S33" s="40"/>
      <c r="T33" s="40"/>
      <c r="U33" s="40"/>
      <c r="V33" s="40"/>
      <c r="W33" s="243">
        <f>ROUND(BD94, 2)</f>
        <v>0</v>
      </c>
      <c r="X33" s="244"/>
      <c r="Y33" s="244"/>
      <c r="Z33" s="244"/>
      <c r="AA33" s="244"/>
      <c r="AB33" s="244"/>
      <c r="AC33" s="244"/>
      <c r="AD33" s="244"/>
      <c r="AE33" s="244"/>
      <c r="AF33" s="40"/>
      <c r="AG33" s="40"/>
      <c r="AH33" s="40"/>
      <c r="AI33" s="40"/>
      <c r="AJ33" s="40"/>
      <c r="AK33" s="243">
        <v>0</v>
      </c>
      <c r="AL33" s="244"/>
      <c r="AM33" s="244"/>
      <c r="AN33" s="244"/>
      <c r="AO33" s="244"/>
      <c r="AP33" s="40"/>
      <c r="AQ33" s="40"/>
      <c r="AR33" s="41"/>
      <c r="BE33" s="252"/>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51"/>
    </row>
    <row r="35" spans="1:57" s="2" customFormat="1" ht="25.9" customHeight="1">
      <c r="A35" s="33"/>
      <c r="B35" s="34"/>
      <c r="C35" s="42"/>
      <c r="D35" s="43" t="s">
        <v>44</v>
      </c>
      <c r="E35" s="44"/>
      <c r="F35" s="44"/>
      <c r="G35" s="44"/>
      <c r="H35" s="44"/>
      <c r="I35" s="44"/>
      <c r="J35" s="44"/>
      <c r="K35" s="44"/>
      <c r="L35" s="44"/>
      <c r="M35" s="44"/>
      <c r="N35" s="44"/>
      <c r="O35" s="44"/>
      <c r="P35" s="44"/>
      <c r="Q35" s="44"/>
      <c r="R35" s="44"/>
      <c r="S35" s="44"/>
      <c r="T35" s="45" t="s">
        <v>45</v>
      </c>
      <c r="U35" s="44"/>
      <c r="V35" s="44"/>
      <c r="W35" s="44"/>
      <c r="X35" s="249" t="s">
        <v>46</v>
      </c>
      <c r="Y35" s="247"/>
      <c r="Z35" s="247"/>
      <c r="AA35" s="247"/>
      <c r="AB35" s="247"/>
      <c r="AC35" s="44"/>
      <c r="AD35" s="44"/>
      <c r="AE35" s="44"/>
      <c r="AF35" s="44"/>
      <c r="AG35" s="44"/>
      <c r="AH35" s="44"/>
      <c r="AI35" s="44"/>
      <c r="AJ35" s="44"/>
      <c r="AK35" s="246">
        <f>SUM(AK26:AK33)</f>
        <v>0</v>
      </c>
      <c r="AL35" s="247"/>
      <c r="AM35" s="247"/>
      <c r="AN35" s="247"/>
      <c r="AO35" s="24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47</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48</v>
      </c>
      <c r="AI49" s="49"/>
      <c r="AJ49" s="49"/>
      <c r="AK49" s="49"/>
      <c r="AL49" s="49"/>
      <c r="AM49" s="49"/>
      <c r="AN49" s="49"/>
      <c r="AO49" s="49"/>
      <c r="AP49" s="47"/>
      <c r="AQ49" s="47"/>
      <c r="AR49" s="50"/>
    </row>
    <row r="50" spans="1:57">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49</v>
      </c>
      <c r="E60" s="37"/>
      <c r="F60" s="37"/>
      <c r="G60" s="37"/>
      <c r="H60" s="37"/>
      <c r="I60" s="37"/>
      <c r="J60" s="37"/>
      <c r="K60" s="37"/>
      <c r="L60" s="37"/>
      <c r="M60" s="37"/>
      <c r="N60" s="37"/>
      <c r="O60" s="37"/>
      <c r="P60" s="37"/>
      <c r="Q60" s="37"/>
      <c r="R60" s="37"/>
      <c r="S60" s="37"/>
      <c r="T60" s="37"/>
      <c r="U60" s="37"/>
      <c r="V60" s="51" t="s">
        <v>50</v>
      </c>
      <c r="W60" s="37"/>
      <c r="X60" s="37"/>
      <c r="Y60" s="37"/>
      <c r="Z60" s="37"/>
      <c r="AA60" s="37"/>
      <c r="AB60" s="37"/>
      <c r="AC60" s="37"/>
      <c r="AD60" s="37"/>
      <c r="AE60" s="37"/>
      <c r="AF60" s="37"/>
      <c r="AG60" s="37"/>
      <c r="AH60" s="51" t="s">
        <v>49</v>
      </c>
      <c r="AI60" s="37"/>
      <c r="AJ60" s="37"/>
      <c r="AK60" s="37"/>
      <c r="AL60" s="37"/>
      <c r="AM60" s="51" t="s">
        <v>50</v>
      </c>
      <c r="AN60" s="37"/>
      <c r="AO60" s="37"/>
      <c r="AP60" s="35"/>
      <c r="AQ60" s="35"/>
      <c r="AR60" s="38"/>
      <c r="BE60" s="33"/>
    </row>
    <row r="61" spans="1:57">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51</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52</v>
      </c>
      <c r="AI64" s="52"/>
      <c r="AJ64" s="52"/>
      <c r="AK64" s="52"/>
      <c r="AL64" s="52"/>
      <c r="AM64" s="52"/>
      <c r="AN64" s="52"/>
      <c r="AO64" s="52"/>
      <c r="AP64" s="35"/>
      <c r="AQ64" s="35"/>
      <c r="AR64" s="38"/>
      <c r="BE64" s="33"/>
    </row>
    <row r="65" spans="1:57">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49</v>
      </c>
      <c r="E75" s="37"/>
      <c r="F75" s="37"/>
      <c r="G75" s="37"/>
      <c r="H75" s="37"/>
      <c r="I75" s="37"/>
      <c r="J75" s="37"/>
      <c r="K75" s="37"/>
      <c r="L75" s="37"/>
      <c r="M75" s="37"/>
      <c r="N75" s="37"/>
      <c r="O75" s="37"/>
      <c r="P75" s="37"/>
      <c r="Q75" s="37"/>
      <c r="R75" s="37"/>
      <c r="S75" s="37"/>
      <c r="T75" s="37"/>
      <c r="U75" s="37"/>
      <c r="V75" s="51" t="s">
        <v>50</v>
      </c>
      <c r="W75" s="37"/>
      <c r="X75" s="37"/>
      <c r="Y75" s="37"/>
      <c r="Z75" s="37"/>
      <c r="AA75" s="37"/>
      <c r="AB75" s="37"/>
      <c r="AC75" s="37"/>
      <c r="AD75" s="37"/>
      <c r="AE75" s="37"/>
      <c r="AF75" s="37"/>
      <c r="AG75" s="37"/>
      <c r="AH75" s="51" t="s">
        <v>49</v>
      </c>
      <c r="AI75" s="37"/>
      <c r="AJ75" s="37"/>
      <c r="AK75" s="37"/>
      <c r="AL75" s="37"/>
      <c r="AM75" s="51" t="s">
        <v>50</v>
      </c>
      <c r="AN75" s="37"/>
      <c r="AO75" s="37"/>
      <c r="AP75" s="35"/>
      <c r="AQ75" s="35"/>
      <c r="AR75" s="38"/>
      <c r="BE75" s="33"/>
    </row>
    <row r="76" spans="1:57" s="2" customFormat="1">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53</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16</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72" t="str">
        <f>K6</f>
        <v>Oprava výhybek a kolejí žst. Nymburk hl. n.</v>
      </c>
      <c r="M85" s="273"/>
      <c r="N85" s="273"/>
      <c r="O85" s="273"/>
      <c r="P85" s="273"/>
      <c r="Q85" s="273"/>
      <c r="R85" s="273"/>
      <c r="S85" s="273"/>
      <c r="T85" s="273"/>
      <c r="U85" s="273"/>
      <c r="V85" s="273"/>
      <c r="W85" s="273"/>
      <c r="X85" s="273"/>
      <c r="Y85" s="273"/>
      <c r="Z85" s="273"/>
      <c r="AA85" s="273"/>
      <c r="AB85" s="273"/>
      <c r="AC85" s="273"/>
      <c r="AD85" s="273"/>
      <c r="AE85" s="273"/>
      <c r="AF85" s="273"/>
      <c r="AG85" s="273"/>
      <c r="AH85" s="273"/>
      <c r="AI85" s="273"/>
      <c r="AJ85" s="273"/>
      <c r="AK85" s="62"/>
      <c r="AL85" s="62"/>
      <c r="AM85" s="62"/>
      <c r="AN85" s="62"/>
      <c r="AO85" s="62"/>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74">
        <f>IF(AN8= "","",AN8)</f>
        <v>45019</v>
      </c>
      <c r="AN87" s="274"/>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23</v>
      </c>
      <c r="D89" s="35"/>
      <c r="E89" s="35"/>
      <c r="F89" s="35"/>
      <c r="G89" s="35"/>
      <c r="H89" s="35"/>
      <c r="I89" s="35"/>
      <c r="J89" s="35"/>
      <c r="K89" s="35"/>
      <c r="L89" s="58" t="str">
        <f>IF(E11= "","",E11)</f>
        <v>Zimola Bohumil</v>
      </c>
      <c r="M89" s="35"/>
      <c r="N89" s="35"/>
      <c r="O89" s="35"/>
      <c r="P89" s="35"/>
      <c r="Q89" s="35"/>
      <c r="R89" s="35"/>
      <c r="S89" s="35"/>
      <c r="T89" s="35"/>
      <c r="U89" s="35"/>
      <c r="V89" s="35"/>
      <c r="W89" s="35"/>
      <c r="X89" s="35"/>
      <c r="Y89" s="35"/>
      <c r="Z89" s="35"/>
      <c r="AA89" s="35"/>
      <c r="AB89" s="35"/>
      <c r="AC89" s="35"/>
      <c r="AD89" s="35"/>
      <c r="AE89" s="35"/>
      <c r="AF89" s="35"/>
      <c r="AG89" s="35"/>
      <c r="AH89" s="35"/>
      <c r="AI89" s="28" t="s">
        <v>29</v>
      </c>
      <c r="AJ89" s="35"/>
      <c r="AK89" s="35"/>
      <c r="AL89" s="35"/>
      <c r="AM89" s="275" t="str">
        <f>IF(E17="","",E17)</f>
        <v xml:space="preserve"> </v>
      </c>
      <c r="AN89" s="276"/>
      <c r="AO89" s="276"/>
      <c r="AP89" s="276"/>
      <c r="AQ89" s="35"/>
      <c r="AR89" s="38"/>
      <c r="AS89" s="277" t="s">
        <v>54</v>
      </c>
      <c r="AT89" s="278"/>
      <c r="AU89" s="66"/>
      <c r="AV89" s="66"/>
      <c r="AW89" s="66"/>
      <c r="AX89" s="66"/>
      <c r="AY89" s="66"/>
      <c r="AZ89" s="66"/>
      <c r="BA89" s="66"/>
      <c r="BB89" s="66"/>
      <c r="BC89" s="66"/>
      <c r="BD89" s="67"/>
      <c r="BE89" s="33"/>
    </row>
    <row r="90" spans="1:91" s="2" customFormat="1" ht="15.2" customHeight="1">
      <c r="A90" s="33"/>
      <c r="B90" s="34"/>
      <c r="C90" s="28" t="s">
        <v>27</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31</v>
      </c>
      <c r="AJ90" s="35"/>
      <c r="AK90" s="35"/>
      <c r="AL90" s="35"/>
      <c r="AM90" s="275" t="str">
        <f>IF(E20="","",E20)</f>
        <v>Hospodková Marcela</v>
      </c>
      <c r="AN90" s="276"/>
      <c r="AO90" s="276"/>
      <c r="AP90" s="276"/>
      <c r="AQ90" s="35"/>
      <c r="AR90" s="38"/>
      <c r="AS90" s="279"/>
      <c r="AT90" s="280"/>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81"/>
      <c r="AT91" s="282"/>
      <c r="AU91" s="70"/>
      <c r="AV91" s="70"/>
      <c r="AW91" s="70"/>
      <c r="AX91" s="70"/>
      <c r="AY91" s="70"/>
      <c r="AZ91" s="70"/>
      <c r="BA91" s="70"/>
      <c r="BB91" s="70"/>
      <c r="BC91" s="70"/>
      <c r="BD91" s="71"/>
      <c r="BE91" s="33"/>
    </row>
    <row r="92" spans="1:91" s="2" customFormat="1" ht="29.25" customHeight="1">
      <c r="A92" s="33"/>
      <c r="B92" s="34"/>
      <c r="C92" s="265" t="s">
        <v>55</v>
      </c>
      <c r="D92" s="266"/>
      <c r="E92" s="266"/>
      <c r="F92" s="266"/>
      <c r="G92" s="266"/>
      <c r="H92" s="72"/>
      <c r="I92" s="268" t="s">
        <v>56</v>
      </c>
      <c r="J92" s="266"/>
      <c r="K92" s="266"/>
      <c r="L92" s="266"/>
      <c r="M92" s="266"/>
      <c r="N92" s="266"/>
      <c r="O92" s="266"/>
      <c r="P92" s="266"/>
      <c r="Q92" s="266"/>
      <c r="R92" s="266"/>
      <c r="S92" s="266"/>
      <c r="T92" s="266"/>
      <c r="U92" s="266"/>
      <c r="V92" s="266"/>
      <c r="W92" s="266"/>
      <c r="X92" s="266"/>
      <c r="Y92" s="266"/>
      <c r="Z92" s="266"/>
      <c r="AA92" s="266"/>
      <c r="AB92" s="266"/>
      <c r="AC92" s="266"/>
      <c r="AD92" s="266"/>
      <c r="AE92" s="266"/>
      <c r="AF92" s="266"/>
      <c r="AG92" s="267" t="s">
        <v>57</v>
      </c>
      <c r="AH92" s="266"/>
      <c r="AI92" s="266"/>
      <c r="AJ92" s="266"/>
      <c r="AK92" s="266"/>
      <c r="AL92" s="266"/>
      <c r="AM92" s="266"/>
      <c r="AN92" s="268" t="s">
        <v>58</v>
      </c>
      <c r="AO92" s="266"/>
      <c r="AP92" s="269"/>
      <c r="AQ92" s="73" t="s">
        <v>59</v>
      </c>
      <c r="AR92" s="38"/>
      <c r="AS92" s="74" t="s">
        <v>60</v>
      </c>
      <c r="AT92" s="75" t="s">
        <v>61</v>
      </c>
      <c r="AU92" s="75" t="s">
        <v>62</v>
      </c>
      <c r="AV92" s="75" t="s">
        <v>63</v>
      </c>
      <c r="AW92" s="75" t="s">
        <v>64</v>
      </c>
      <c r="AX92" s="75" t="s">
        <v>65</v>
      </c>
      <c r="AY92" s="75" t="s">
        <v>66</v>
      </c>
      <c r="AZ92" s="75" t="s">
        <v>67</v>
      </c>
      <c r="BA92" s="75" t="s">
        <v>68</v>
      </c>
      <c r="BB92" s="75" t="s">
        <v>69</v>
      </c>
      <c r="BC92" s="75" t="s">
        <v>70</v>
      </c>
      <c r="BD92" s="76" t="s">
        <v>71</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72</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0">
        <f>ROUND(SUM(AG95:AG99),2)</f>
        <v>0</v>
      </c>
      <c r="AH94" s="270"/>
      <c r="AI94" s="270"/>
      <c r="AJ94" s="270"/>
      <c r="AK94" s="270"/>
      <c r="AL94" s="270"/>
      <c r="AM94" s="270"/>
      <c r="AN94" s="271">
        <f t="shared" ref="AN94:AN99" si="0">SUM(AG94,AT94)</f>
        <v>0</v>
      </c>
      <c r="AO94" s="271"/>
      <c r="AP94" s="271"/>
      <c r="AQ94" s="84" t="s">
        <v>1</v>
      </c>
      <c r="AR94" s="85"/>
      <c r="AS94" s="86">
        <f>ROUND(SUM(AS95:AS99),2)</f>
        <v>0</v>
      </c>
      <c r="AT94" s="87">
        <f t="shared" ref="AT94:AT99" si="1">ROUND(SUM(AV94:AW94),2)</f>
        <v>0</v>
      </c>
      <c r="AU94" s="88">
        <f>ROUND(SUM(AU95:AU99),5)</f>
        <v>0</v>
      </c>
      <c r="AV94" s="87">
        <f>ROUND(AZ94*L29,2)</f>
        <v>0</v>
      </c>
      <c r="AW94" s="87">
        <f>ROUND(BA94*L30,2)</f>
        <v>0</v>
      </c>
      <c r="AX94" s="87">
        <f>ROUND(BB94*L29,2)</f>
        <v>0</v>
      </c>
      <c r="AY94" s="87">
        <f>ROUND(BC94*L30,2)</f>
        <v>0</v>
      </c>
      <c r="AZ94" s="87">
        <f>ROUND(SUM(AZ95:AZ99),2)</f>
        <v>0</v>
      </c>
      <c r="BA94" s="87">
        <f>ROUND(SUM(BA95:BA99),2)</f>
        <v>0</v>
      </c>
      <c r="BB94" s="87">
        <f>ROUND(SUM(BB95:BB99),2)</f>
        <v>0</v>
      </c>
      <c r="BC94" s="87">
        <f>ROUND(SUM(BC95:BC99),2)</f>
        <v>0</v>
      </c>
      <c r="BD94" s="89">
        <f>ROUND(SUM(BD95:BD99),2)</f>
        <v>0</v>
      </c>
      <c r="BS94" s="90" t="s">
        <v>73</v>
      </c>
      <c r="BT94" s="90" t="s">
        <v>74</v>
      </c>
      <c r="BU94" s="91" t="s">
        <v>75</v>
      </c>
      <c r="BV94" s="90" t="s">
        <v>76</v>
      </c>
      <c r="BW94" s="90" t="s">
        <v>5</v>
      </c>
      <c r="BX94" s="90" t="s">
        <v>77</v>
      </c>
      <c r="CL94" s="90" t="s">
        <v>1</v>
      </c>
    </row>
    <row r="95" spans="1:91" s="7" customFormat="1" ht="24.75" customHeight="1">
      <c r="A95" s="92" t="s">
        <v>78</v>
      </c>
      <c r="B95" s="93"/>
      <c r="C95" s="94"/>
      <c r="D95" s="264" t="s">
        <v>79</v>
      </c>
      <c r="E95" s="264"/>
      <c r="F95" s="264"/>
      <c r="G95" s="264"/>
      <c r="H95" s="264"/>
      <c r="I95" s="95"/>
      <c r="J95" s="264" t="s">
        <v>80</v>
      </c>
      <c r="K95" s="264"/>
      <c r="L95" s="264"/>
      <c r="M95" s="264"/>
      <c r="N95" s="264"/>
      <c r="O95" s="264"/>
      <c r="P95" s="264"/>
      <c r="Q95" s="264"/>
      <c r="R95" s="264"/>
      <c r="S95" s="264"/>
      <c r="T95" s="264"/>
      <c r="U95" s="264"/>
      <c r="V95" s="264"/>
      <c r="W95" s="264"/>
      <c r="X95" s="264"/>
      <c r="Y95" s="264"/>
      <c r="Z95" s="264"/>
      <c r="AA95" s="264"/>
      <c r="AB95" s="264"/>
      <c r="AC95" s="264"/>
      <c r="AD95" s="264"/>
      <c r="AE95" s="264"/>
      <c r="AF95" s="264"/>
      <c r="AG95" s="262">
        <f>'SO 01 - Oprava SK č.3,5 a...'!J30</f>
        <v>0</v>
      </c>
      <c r="AH95" s="263"/>
      <c r="AI95" s="263"/>
      <c r="AJ95" s="263"/>
      <c r="AK95" s="263"/>
      <c r="AL95" s="263"/>
      <c r="AM95" s="263"/>
      <c r="AN95" s="262">
        <f t="shared" si="0"/>
        <v>0</v>
      </c>
      <c r="AO95" s="263"/>
      <c r="AP95" s="263"/>
      <c r="AQ95" s="96" t="s">
        <v>81</v>
      </c>
      <c r="AR95" s="97"/>
      <c r="AS95" s="98">
        <v>0</v>
      </c>
      <c r="AT95" s="99">
        <f t="shared" si="1"/>
        <v>0</v>
      </c>
      <c r="AU95" s="100">
        <f>'SO 01 - Oprava SK č.3,5 a...'!P121</f>
        <v>0</v>
      </c>
      <c r="AV95" s="99">
        <f>'SO 01 - Oprava SK č.3,5 a...'!J33</f>
        <v>0</v>
      </c>
      <c r="AW95" s="99">
        <f>'SO 01 - Oprava SK č.3,5 a...'!J34</f>
        <v>0</v>
      </c>
      <c r="AX95" s="99">
        <f>'SO 01 - Oprava SK č.3,5 a...'!J35</f>
        <v>0</v>
      </c>
      <c r="AY95" s="99">
        <f>'SO 01 - Oprava SK č.3,5 a...'!J36</f>
        <v>0</v>
      </c>
      <c r="AZ95" s="99">
        <f>'SO 01 - Oprava SK č.3,5 a...'!F33</f>
        <v>0</v>
      </c>
      <c r="BA95" s="99">
        <f>'SO 01 - Oprava SK č.3,5 a...'!F34</f>
        <v>0</v>
      </c>
      <c r="BB95" s="99">
        <f>'SO 01 - Oprava SK č.3,5 a...'!F35</f>
        <v>0</v>
      </c>
      <c r="BC95" s="99">
        <f>'SO 01 - Oprava SK č.3,5 a...'!F36</f>
        <v>0</v>
      </c>
      <c r="BD95" s="101">
        <f>'SO 01 - Oprava SK č.3,5 a...'!F37</f>
        <v>0</v>
      </c>
      <c r="BT95" s="102" t="s">
        <v>82</v>
      </c>
      <c r="BV95" s="102" t="s">
        <v>76</v>
      </c>
      <c r="BW95" s="102" t="s">
        <v>83</v>
      </c>
      <c r="BX95" s="102" t="s">
        <v>5</v>
      </c>
      <c r="CL95" s="102" t="s">
        <v>1</v>
      </c>
      <c r="CM95" s="102" t="s">
        <v>84</v>
      </c>
    </row>
    <row r="96" spans="1:91" s="7" customFormat="1" ht="16.5" customHeight="1">
      <c r="A96" s="92" t="s">
        <v>78</v>
      </c>
      <c r="B96" s="93"/>
      <c r="C96" s="94"/>
      <c r="D96" s="264" t="s">
        <v>85</v>
      </c>
      <c r="E96" s="264"/>
      <c r="F96" s="264"/>
      <c r="G96" s="264"/>
      <c r="H96" s="264"/>
      <c r="I96" s="95"/>
      <c r="J96" s="264" t="s">
        <v>86</v>
      </c>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2">
        <f>'SO 02 - Oprava SK č.1,2 a...'!J30</f>
        <v>0</v>
      </c>
      <c r="AH96" s="263"/>
      <c r="AI96" s="263"/>
      <c r="AJ96" s="263"/>
      <c r="AK96" s="263"/>
      <c r="AL96" s="263"/>
      <c r="AM96" s="263"/>
      <c r="AN96" s="262">
        <f t="shared" si="0"/>
        <v>0</v>
      </c>
      <c r="AO96" s="263"/>
      <c r="AP96" s="263"/>
      <c r="AQ96" s="96" t="s">
        <v>81</v>
      </c>
      <c r="AR96" s="97"/>
      <c r="AS96" s="98">
        <v>0</v>
      </c>
      <c r="AT96" s="99">
        <f t="shared" si="1"/>
        <v>0</v>
      </c>
      <c r="AU96" s="100">
        <f>'SO 02 - Oprava SK č.1,2 a...'!P121</f>
        <v>0</v>
      </c>
      <c r="AV96" s="99">
        <f>'SO 02 - Oprava SK č.1,2 a...'!J33</f>
        <v>0</v>
      </c>
      <c r="AW96" s="99">
        <f>'SO 02 - Oprava SK č.1,2 a...'!J34</f>
        <v>0</v>
      </c>
      <c r="AX96" s="99">
        <f>'SO 02 - Oprava SK č.1,2 a...'!J35</f>
        <v>0</v>
      </c>
      <c r="AY96" s="99">
        <f>'SO 02 - Oprava SK č.1,2 a...'!J36</f>
        <v>0</v>
      </c>
      <c r="AZ96" s="99">
        <f>'SO 02 - Oprava SK č.1,2 a...'!F33</f>
        <v>0</v>
      </c>
      <c r="BA96" s="99">
        <f>'SO 02 - Oprava SK č.1,2 a...'!F34</f>
        <v>0</v>
      </c>
      <c r="BB96" s="99">
        <f>'SO 02 - Oprava SK č.1,2 a...'!F35</f>
        <v>0</v>
      </c>
      <c r="BC96" s="99">
        <f>'SO 02 - Oprava SK č.1,2 a...'!F36</f>
        <v>0</v>
      </c>
      <c r="BD96" s="101">
        <f>'SO 02 - Oprava SK č.1,2 a...'!F37</f>
        <v>0</v>
      </c>
      <c r="BT96" s="102" t="s">
        <v>82</v>
      </c>
      <c r="BV96" s="102" t="s">
        <v>76</v>
      </c>
      <c r="BW96" s="102" t="s">
        <v>87</v>
      </c>
      <c r="BX96" s="102" t="s">
        <v>5</v>
      </c>
      <c r="CL96" s="102" t="s">
        <v>1</v>
      </c>
      <c r="CM96" s="102" t="s">
        <v>84</v>
      </c>
    </row>
    <row r="97" spans="1:91" s="7" customFormat="1" ht="16.5" customHeight="1">
      <c r="A97" s="92" t="s">
        <v>78</v>
      </c>
      <c r="B97" s="93"/>
      <c r="C97" s="94"/>
      <c r="D97" s="264" t="s">
        <v>88</v>
      </c>
      <c r="E97" s="264"/>
      <c r="F97" s="264"/>
      <c r="G97" s="264"/>
      <c r="H97" s="264"/>
      <c r="I97" s="95"/>
      <c r="J97" s="264" t="s">
        <v>89</v>
      </c>
      <c r="K97" s="264"/>
      <c r="L97" s="264"/>
      <c r="M97" s="264"/>
      <c r="N97" s="264"/>
      <c r="O97" s="264"/>
      <c r="P97" s="264"/>
      <c r="Q97" s="264"/>
      <c r="R97" s="264"/>
      <c r="S97" s="264"/>
      <c r="T97" s="264"/>
      <c r="U97" s="264"/>
      <c r="V97" s="264"/>
      <c r="W97" s="264"/>
      <c r="X97" s="264"/>
      <c r="Y97" s="264"/>
      <c r="Z97" s="264"/>
      <c r="AA97" s="264"/>
      <c r="AB97" s="264"/>
      <c r="AC97" s="264"/>
      <c r="AD97" s="264"/>
      <c r="AE97" s="264"/>
      <c r="AF97" s="264"/>
      <c r="AG97" s="262">
        <f>'SO 03 - Přeprava mechanizace'!J30</f>
        <v>0</v>
      </c>
      <c r="AH97" s="263"/>
      <c r="AI97" s="263"/>
      <c r="AJ97" s="263"/>
      <c r="AK97" s="263"/>
      <c r="AL97" s="263"/>
      <c r="AM97" s="263"/>
      <c r="AN97" s="262">
        <f t="shared" si="0"/>
        <v>0</v>
      </c>
      <c r="AO97" s="263"/>
      <c r="AP97" s="263"/>
      <c r="AQ97" s="96" t="s">
        <v>81</v>
      </c>
      <c r="AR97" s="97"/>
      <c r="AS97" s="98">
        <v>0</v>
      </c>
      <c r="AT97" s="99">
        <f t="shared" si="1"/>
        <v>0</v>
      </c>
      <c r="AU97" s="100">
        <f>'SO 03 - Přeprava mechanizace'!P117</f>
        <v>0</v>
      </c>
      <c r="AV97" s="99">
        <f>'SO 03 - Přeprava mechanizace'!J33</f>
        <v>0</v>
      </c>
      <c r="AW97" s="99">
        <f>'SO 03 - Přeprava mechanizace'!J34</f>
        <v>0</v>
      </c>
      <c r="AX97" s="99">
        <f>'SO 03 - Přeprava mechanizace'!J35</f>
        <v>0</v>
      </c>
      <c r="AY97" s="99">
        <f>'SO 03 - Přeprava mechanizace'!J36</f>
        <v>0</v>
      </c>
      <c r="AZ97" s="99">
        <f>'SO 03 - Přeprava mechanizace'!F33</f>
        <v>0</v>
      </c>
      <c r="BA97" s="99">
        <f>'SO 03 - Přeprava mechanizace'!F34</f>
        <v>0</v>
      </c>
      <c r="BB97" s="99">
        <f>'SO 03 - Přeprava mechanizace'!F35</f>
        <v>0</v>
      </c>
      <c r="BC97" s="99">
        <f>'SO 03 - Přeprava mechanizace'!F36</f>
        <v>0</v>
      </c>
      <c r="BD97" s="101">
        <f>'SO 03 - Přeprava mechanizace'!F37</f>
        <v>0</v>
      </c>
      <c r="BT97" s="102" t="s">
        <v>82</v>
      </c>
      <c r="BV97" s="102" t="s">
        <v>76</v>
      </c>
      <c r="BW97" s="102" t="s">
        <v>90</v>
      </c>
      <c r="BX97" s="102" t="s">
        <v>5</v>
      </c>
      <c r="CL97" s="102" t="s">
        <v>1</v>
      </c>
      <c r="CM97" s="102" t="s">
        <v>84</v>
      </c>
    </row>
    <row r="98" spans="1:91" s="7" customFormat="1" ht="16.5" customHeight="1">
      <c r="A98" s="92" t="s">
        <v>78</v>
      </c>
      <c r="B98" s="93"/>
      <c r="C98" s="94"/>
      <c r="D98" s="264" t="s">
        <v>91</v>
      </c>
      <c r="E98" s="264"/>
      <c r="F98" s="264"/>
      <c r="G98" s="264"/>
      <c r="H98" s="264"/>
      <c r="I98" s="95"/>
      <c r="J98" s="264" t="s">
        <v>92</v>
      </c>
      <c r="K98" s="264"/>
      <c r="L98" s="264"/>
      <c r="M98" s="264"/>
      <c r="N98" s="264"/>
      <c r="O98" s="264"/>
      <c r="P98" s="264"/>
      <c r="Q98" s="264"/>
      <c r="R98" s="264"/>
      <c r="S98" s="264"/>
      <c r="T98" s="264"/>
      <c r="U98" s="264"/>
      <c r="V98" s="264"/>
      <c r="W98" s="264"/>
      <c r="X98" s="264"/>
      <c r="Y98" s="264"/>
      <c r="Z98" s="264"/>
      <c r="AA98" s="264"/>
      <c r="AB98" s="264"/>
      <c r="AC98" s="264"/>
      <c r="AD98" s="264"/>
      <c r="AE98" s="264"/>
      <c r="AF98" s="264"/>
      <c r="AG98" s="262">
        <f>'SO 04 - VON'!J30</f>
        <v>0</v>
      </c>
      <c r="AH98" s="263"/>
      <c r="AI98" s="263"/>
      <c r="AJ98" s="263"/>
      <c r="AK98" s="263"/>
      <c r="AL98" s="263"/>
      <c r="AM98" s="263"/>
      <c r="AN98" s="262">
        <f t="shared" si="0"/>
        <v>0</v>
      </c>
      <c r="AO98" s="263"/>
      <c r="AP98" s="263"/>
      <c r="AQ98" s="96" t="s">
        <v>81</v>
      </c>
      <c r="AR98" s="97"/>
      <c r="AS98" s="98">
        <v>0</v>
      </c>
      <c r="AT98" s="99">
        <f t="shared" si="1"/>
        <v>0</v>
      </c>
      <c r="AU98" s="100">
        <f>'SO 04 - VON'!P117</f>
        <v>0</v>
      </c>
      <c r="AV98" s="99">
        <f>'SO 04 - VON'!J33</f>
        <v>0</v>
      </c>
      <c r="AW98" s="99">
        <f>'SO 04 - VON'!J34</f>
        <v>0</v>
      </c>
      <c r="AX98" s="99">
        <f>'SO 04 - VON'!J35</f>
        <v>0</v>
      </c>
      <c r="AY98" s="99">
        <f>'SO 04 - VON'!J36</f>
        <v>0</v>
      </c>
      <c r="AZ98" s="99">
        <f>'SO 04 - VON'!F33</f>
        <v>0</v>
      </c>
      <c r="BA98" s="99">
        <f>'SO 04 - VON'!F34</f>
        <v>0</v>
      </c>
      <c r="BB98" s="99">
        <f>'SO 04 - VON'!F35</f>
        <v>0</v>
      </c>
      <c r="BC98" s="99">
        <f>'SO 04 - VON'!F36</f>
        <v>0</v>
      </c>
      <c r="BD98" s="101">
        <f>'SO 04 - VON'!F37</f>
        <v>0</v>
      </c>
      <c r="BT98" s="102" t="s">
        <v>82</v>
      </c>
      <c r="BV98" s="102" t="s">
        <v>76</v>
      </c>
      <c r="BW98" s="102" t="s">
        <v>93</v>
      </c>
      <c r="BX98" s="102" t="s">
        <v>5</v>
      </c>
      <c r="CL98" s="102" t="s">
        <v>1</v>
      </c>
      <c r="CM98" s="102" t="s">
        <v>84</v>
      </c>
    </row>
    <row r="99" spans="1:91" s="7" customFormat="1" ht="16.5" customHeight="1">
      <c r="A99" s="92" t="s">
        <v>78</v>
      </c>
      <c r="B99" s="93"/>
      <c r="C99" s="94"/>
      <c r="D99" s="264" t="s">
        <v>94</v>
      </c>
      <c r="E99" s="264"/>
      <c r="F99" s="264"/>
      <c r="G99" s="264"/>
      <c r="H99" s="264"/>
      <c r="I99" s="95"/>
      <c r="J99" s="264" t="s">
        <v>95</v>
      </c>
      <c r="K99" s="264"/>
      <c r="L99" s="264"/>
      <c r="M99" s="264"/>
      <c r="N99" s="264"/>
      <c r="O99" s="264"/>
      <c r="P99" s="264"/>
      <c r="Q99" s="264"/>
      <c r="R99" s="264"/>
      <c r="S99" s="264"/>
      <c r="T99" s="264"/>
      <c r="U99" s="264"/>
      <c r="V99" s="264"/>
      <c r="W99" s="264"/>
      <c r="X99" s="264"/>
      <c r="Y99" s="264"/>
      <c r="Z99" s="264"/>
      <c r="AA99" s="264"/>
      <c r="AB99" s="264"/>
      <c r="AC99" s="264"/>
      <c r="AD99" s="264"/>
      <c r="AE99" s="264"/>
      <c r="AF99" s="264"/>
      <c r="AG99" s="262">
        <f>'SO 05 - KSU a TP'!J30</f>
        <v>0</v>
      </c>
      <c r="AH99" s="263"/>
      <c r="AI99" s="263"/>
      <c r="AJ99" s="263"/>
      <c r="AK99" s="263"/>
      <c r="AL99" s="263"/>
      <c r="AM99" s="263"/>
      <c r="AN99" s="262">
        <f t="shared" si="0"/>
        <v>0</v>
      </c>
      <c r="AO99" s="263"/>
      <c r="AP99" s="263"/>
      <c r="AQ99" s="96" t="s">
        <v>81</v>
      </c>
      <c r="AR99" s="97"/>
      <c r="AS99" s="103">
        <v>0</v>
      </c>
      <c r="AT99" s="104">
        <f t="shared" si="1"/>
        <v>0</v>
      </c>
      <c r="AU99" s="105">
        <f>'SO 05 - KSU a TP'!P117</f>
        <v>0</v>
      </c>
      <c r="AV99" s="104">
        <f>'SO 05 - KSU a TP'!J33</f>
        <v>0</v>
      </c>
      <c r="AW99" s="104">
        <f>'SO 05 - KSU a TP'!J34</f>
        <v>0</v>
      </c>
      <c r="AX99" s="104">
        <f>'SO 05 - KSU a TP'!J35</f>
        <v>0</v>
      </c>
      <c r="AY99" s="104">
        <f>'SO 05 - KSU a TP'!J36</f>
        <v>0</v>
      </c>
      <c r="AZ99" s="104">
        <f>'SO 05 - KSU a TP'!F33</f>
        <v>0</v>
      </c>
      <c r="BA99" s="104">
        <f>'SO 05 - KSU a TP'!F34</f>
        <v>0</v>
      </c>
      <c r="BB99" s="104">
        <f>'SO 05 - KSU a TP'!F35</f>
        <v>0</v>
      </c>
      <c r="BC99" s="104">
        <f>'SO 05 - KSU a TP'!F36</f>
        <v>0</v>
      </c>
      <c r="BD99" s="106">
        <f>'SO 05 - KSU a TP'!F37</f>
        <v>0</v>
      </c>
      <c r="BT99" s="102" t="s">
        <v>82</v>
      </c>
      <c r="BV99" s="102" t="s">
        <v>76</v>
      </c>
      <c r="BW99" s="102" t="s">
        <v>96</v>
      </c>
      <c r="BX99" s="102" t="s">
        <v>5</v>
      </c>
      <c r="CL99" s="102" t="s">
        <v>1</v>
      </c>
      <c r="CM99" s="102" t="s">
        <v>84</v>
      </c>
    </row>
    <row r="100" spans="1:91" s="2" customFormat="1" ht="30" customHeight="1">
      <c r="A100" s="33"/>
      <c r="B100" s="34"/>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8"/>
      <c r="AS100" s="33"/>
      <c r="AT100" s="33"/>
      <c r="AU100" s="33"/>
      <c r="AV100" s="33"/>
      <c r="AW100" s="33"/>
      <c r="AX100" s="33"/>
      <c r="AY100" s="33"/>
      <c r="AZ100" s="33"/>
      <c r="BA100" s="33"/>
      <c r="BB100" s="33"/>
      <c r="BC100" s="33"/>
      <c r="BD100" s="33"/>
      <c r="BE100" s="33"/>
    </row>
    <row r="101" spans="1:91" s="2" customFormat="1" ht="6.95" customHeight="1">
      <c r="A101" s="33"/>
      <c r="B101" s="53"/>
      <c r="C101" s="54"/>
      <c r="D101" s="54"/>
      <c r="E101" s="54"/>
      <c r="F101" s="54"/>
      <c r="G101" s="54"/>
      <c r="H101" s="54"/>
      <c r="I101" s="54"/>
      <c r="J101" s="54"/>
      <c r="K101" s="54"/>
      <c r="L101" s="54"/>
      <c r="M101" s="54"/>
      <c r="N101" s="54"/>
      <c r="O101" s="54"/>
      <c r="P101" s="54"/>
      <c r="Q101" s="54"/>
      <c r="R101" s="54"/>
      <c r="S101" s="54"/>
      <c r="T101" s="54"/>
      <c r="U101" s="54"/>
      <c r="V101" s="54"/>
      <c r="W101" s="54"/>
      <c r="X101" s="54"/>
      <c r="Y101" s="54"/>
      <c r="Z101" s="54"/>
      <c r="AA101" s="54"/>
      <c r="AB101" s="54"/>
      <c r="AC101" s="54"/>
      <c r="AD101" s="54"/>
      <c r="AE101" s="54"/>
      <c r="AF101" s="54"/>
      <c r="AG101" s="54"/>
      <c r="AH101" s="54"/>
      <c r="AI101" s="54"/>
      <c r="AJ101" s="54"/>
      <c r="AK101" s="54"/>
      <c r="AL101" s="54"/>
      <c r="AM101" s="54"/>
      <c r="AN101" s="54"/>
      <c r="AO101" s="54"/>
      <c r="AP101" s="54"/>
      <c r="AQ101" s="54"/>
      <c r="AR101" s="38"/>
      <c r="AS101" s="33"/>
      <c r="AT101" s="33"/>
      <c r="AU101" s="33"/>
      <c r="AV101" s="33"/>
      <c r="AW101" s="33"/>
      <c r="AX101" s="33"/>
      <c r="AY101" s="33"/>
      <c r="AZ101" s="33"/>
      <c r="BA101" s="33"/>
      <c r="BB101" s="33"/>
      <c r="BC101" s="33"/>
      <c r="BD101" s="33"/>
      <c r="BE101" s="33"/>
    </row>
  </sheetData>
  <sheetProtection password="CF50" sheet="1" formatColumns="0" formatRows="0"/>
  <mergeCells count="58">
    <mergeCell ref="AS89:AT91"/>
    <mergeCell ref="AM90:AP90"/>
    <mergeCell ref="C92:G92"/>
    <mergeCell ref="AG92:AM92"/>
    <mergeCell ref="I92:AF92"/>
    <mergeCell ref="AN92:AP92"/>
    <mergeCell ref="D95:H95"/>
    <mergeCell ref="AG95:AM95"/>
    <mergeCell ref="J95:AF95"/>
    <mergeCell ref="AN95:AP95"/>
    <mergeCell ref="AG94:AM94"/>
    <mergeCell ref="AN94:AP94"/>
    <mergeCell ref="D96:H96"/>
    <mergeCell ref="AG96:AM96"/>
    <mergeCell ref="AN96:AP96"/>
    <mergeCell ref="AN97:AP97"/>
    <mergeCell ref="D97:H97"/>
    <mergeCell ref="J97:AF97"/>
    <mergeCell ref="AG97:AM97"/>
    <mergeCell ref="D98:H98"/>
    <mergeCell ref="J98:AF98"/>
    <mergeCell ref="AN99:AP99"/>
    <mergeCell ref="AG99:AM99"/>
    <mergeCell ref="D99:H99"/>
    <mergeCell ref="J99:AF99"/>
    <mergeCell ref="AK30:AO30"/>
    <mergeCell ref="L30:P30"/>
    <mergeCell ref="W30:AE30"/>
    <mergeCell ref="L31:P31"/>
    <mergeCell ref="AN98:AP98"/>
    <mergeCell ref="AG98:AM98"/>
    <mergeCell ref="J96:AF96"/>
    <mergeCell ref="L85:AJ85"/>
    <mergeCell ref="AM87:AN87"/>
    <mergeCell ref="AM89:AP8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E23:AN23"/>
  </mergeCells>
  <hyperlinks>
    <hyperlink ref="A95" location="'SO 01 - Oprava SK č.3,5 a...'!C2" display="/" xr:uid="{00000000-0004-0000-0000-000000000000}"/>
    <hyperlink ref="A96" location="'SO 02 - Oprava SK č.1,2 a...'!C2" display="/" xr:uid="{00000000-0004-0000-0000-000001000000}"/>
    <hyperlink ref="A97" location="'SO 03 - Přeprava mechanizace'!C2" display="/" xr:uid="{00000000-0004-0000-0000-000002000000}"/>
    <hyperlink ref="A98" location="'SO 04 - VON'!C2" display="/" xr:uid="{00000000-0004-0000-0000-000003000000}"/>
    <hyperlink ref="A99" location="'SO 05 - KSU a TP'!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980"/>
  <sheetViews>
    <sheetView showGridLines="0" workbookViewId="0">
      <selection activeCell="I811" sqref="I81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2"/>
      <c r="M2" s="242"/>
      <c r="N2" s="242"/>
      <c r="O2" s="242"/>
      <c r="P2" s="242"/>
      <c r="Q2" s="242"/>
      <c r="R2" s="242"/>
      <c r="S2" s="242"/>
      <c r="T2" s="242"/>
      <c r="U2" s="242"/>
      <c r="V2" s="242"/>
      <c r="AT2" s="16" t="s">
        <v>83</v>
      </c>
    </row>
    <row r="3" spans="1:46" s="1" customFormat="1" ht="6.95" customHeight="1">
      <c r="B3" s="107"/>
      <c r="C3" s="108"/>
      <c r="D3" s="108"/>
      <c r="E3" s="108"/>
      <c r="F3" s="108"/>
      <c r="G3" s="108"/>
      <c r="H3" s="108"/>
      <c r="I3" s="108"/>
      <c r="J3" s="108"/>
      <c r="K3" s="108"/>
      <c r="L3" s="19"/>
      <c r="AT3" s="16" t="s">
        <v>84</v>
      </c>
    </row>
    <row r="4" spans="1:46" s="1" customFormat="1" ht="24.95" customHeight="1">
      <c r="B4" s="19"/>
      <c r="D4" s="109" t="s">
        <v>97</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6" t="str">
        <f>'Rekapitulace stavby'!K6</f>
        <v>Oprava výhybek a kolejí žst. Nymburk hl. n.</v>
      </c>
      <c r="F7" s="287"/>
      <c r="G7" s="287"/>
      <c r="H7" s="287"/>
      <c r="L7" s="19"/>
    </row>
    <row r="8" spans="1:46" s="2" customFormat="1" ht="12" customHeight="1">
      <c r="A8" s="33"/>
      <c r="B8" s="38"/>
      <c r="C8" s="33"/>
      <c r="D8" s="111" t="s">
        <v>98</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8" t="s">
        <v>99</v>
      </c>
      <c r="F9" s="289"/>
      <c r="G9" s="289"/>
      <c r="H9" s="289"/>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f>'Rekapitulace stavby'!AN8</f>
        <v>45019</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25</v>
      </c>
      <c r="F15" s="33"/>
      <c r="G15" s="33"/>
      <c r="H15" s="33"/>
      <c r="I15" s="111" t="s">
        <v>26</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27</v>
      </c>
      <c r="E17" s="33"/>
      <c r="F17" s="33"/>
      <c r="G17" s="33"/>
      <c r="H17" s="33"/>
      <c r="I17" s="111" t="s">
        <v>24</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90" t="str">
        <f>'Rekapitulace stavby'!E14</f>
        <v>Vyplň údaj</v>
      </c>
      <c r="F18" s="291"/>
      <c r="G18" s="291"/>
      <c r="H18" s="291"/>
      <c r="I18" s="111" t="s">
        <v>26</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29</v>
      </c>
      <c r="E20" s="33"/>
      <c r="F20" s="33"/>
      <c r="G20" s="33"/>
      <c r="H20" s="33"/>
      <c r="I20" s="111" t="s">
        <v>24</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26</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31</v>
      </c>
      <c r="E23" s="33"/>
      <c r="F23" s="33"/>
      <c r="G23" s="33"/>
      <c r="H23" s="33"/>
      <c r="I23" s="111" t="s">
        <v>24</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32</v>
      </c>
      <c r="F24" s="33"/>
      <c r="G24" s="33"/>
      <c r="H24" s="33"/>
      <c r="I24" s="111" t="s">
        <v>26</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33</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2" t="s">
        <v>1</v>
      </c>
      <c r="F27" s="292"/>
      <c r="G27" s="292"/>
      <c r="H27" s="292"/>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34</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36</v>
      </c>
      <c r="G32" s="33"/>
      <c r="H32" s="33"/>
      <c r="I32" s="120" t="s">
        <v>35</v>
      </c>
      <c r="J32" s="120" t="s">
        <v>37</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38</v>
      </c>
      <c r="E33" s="111" t="s">
        <v>39</v>
      </c>
      <c r="F33" s="122">
        <f>ROUND((SUM(BE121:BE1979)),  2)</f>
        <v>0</v>
      </c>
      <c r="G33" s="33"/>
      <c r="H33" s="33"/>
      <c r="I33" s="123">
        <v>0.21</v>
      </c>
      <c r="J33" s="122">
        <f>ROUND(((SUM(BE121:BE1979))*I33),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40</v>
      </c>
      <c r="F34" s="122">
        <f>ROUND((SUM(BF121:BF1979)),  2)</f>
        <v>0</v>
      </c>
      <c r="G34" s="33"/>
      <c r="H34" s="33"/>
      <c r="I34" s="123">
        <v>0.15</v>
      </c>
      <c r="J34" s="122">
        <f>ROUND(((SUM(BF121:BF1979))*I34),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41</v>
      </c>
      <c r="F35" s="122">
        <f>ROUND((SUM(BG121:BG1979)),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42</v>
      </c>
      <c r="F36" s="122">
        <f>ROUND((SUM(BH121:BH1979)),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43</v>
      </c>
      <c r="F37" s="122">
        <f>ROUND((SUM(BI121:BI1979)),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44</v>
      </c>
      <c r="E39" s="126"/>
      <c r="F39" s="126"/>
      <c r="G39" s="127" t="s">
        <v>45</v>
      </c>
      <c r="H39" s="128" t="s">
        <v>46</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47</v>
      </c>
      <c r="E50" s="132"/>
      <c r="F50" s="132"/>
      <c r="G50" s="131" t="s">
        <v>48</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49</v>
      </c>
      <c r="E61" s="134"/>
      <c r="F61" s="135" t="s">
        <v>50</v>
      </c>
      <c r="G61" s="133" t="s">
        <v>49</v>
      </c>
      <c r="H61" s="134"/>
      <c r="I61" s="134"/>
      <c r="J61" s="136" t="s">
        <v>50</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51</v>
      </c>
      <c r="E65" s="137"/>
      <c r="F65" s="137"/>
      <c r="G65" s="131" t="s">
        <v>52</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49</v>
      </c>
      <c r="E76" s="134"/>
      <c r="F76" s="135" t="s">
        <v>50</v>
      </c>
      <c r="G76" s="133" t="s">
        <v>49</v>
      </c>
      <c r="H76" s="134"/>
      <c r="I76" s="134"/>
      <c r="J76" s="136" t="s">
        <v>50</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4" t="str">
        <f>E7</f>
        <v>Oprava výhybek a kolejí žst. Nymburk hl. n.</v>
      </c>
      <c r="F85" s="285"/>
      <c r="G85" s="285"/>
      <c r="H85" s="285"/>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72" t="str">
        <f>E9</f>
        <v>SO 01 - Oprava SK č.3,5 a v.č.33xa,34xa,43,46,64,66</v>
      </c>
      <c r="F87" s="283"/>
      <c r="G87" s="283"/>
      <c r="H87" s="283"/>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f>IF(J12="","",J12)</f>
        <v>45019</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23</v>
      </c>
      <c r="D91" s="35"/>
      <c r="E91" s="35"/>
      <c r="F91" s="26" t="str">
        <f>E15</f>
        <v>Zimola Bohumil</v>
      </c>
      <c r="G91" s="35"/>
      <c r="H91" s="35"/>
      <c r="I91" s="28" t="s">
        <v>29</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27</v>
      </c>
      <c r="D92" s="35"/>
      <c r="E92" s="35"/>
      <c r="F92" s="26" t="str">
        <f>IF(E18="","",E18)</f>
        <v>Vyplň údaj</v>
      </c>
      <c r="G92" s="35"/>
      <c r="H92" s="35"/>
      <c r="I92" s="28" t="s">
        <v>31</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101</v>
      </c>
      <c r="D94" s="143"/>
      <c r="E94" s="143"/>
      <c r="F94" s="143"/>
      <c r="G94" s="143"/>
      <c r="H94" s="143"/>
      <c r="I94" s="143"/>
      <c r="J94" s="144" t="s">
        <v>102</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103</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104</v>
      </c>
    </row>
    <row r="97" spans="1:31" s="9" customFormat="1" ht="24.95" customHeight="1">
      <c r="B97" s="146"/>
      <c r="C97" s="147"/>
      <c r="D97" s="148" t="s">
        <v>105</v>
      </c>
      <c r="E97" s="149"/>
      <c r="F97" s="149"/>
      <c r="G97" s="149"/>
      <c r="H97" s="149"/>
      <c r="I97" s="149"/>
      <c r="J97" s="150">
        <f>J122</f>
        <v>0</v>
      </c>
      <c r="K97" s="147"/>
      <c r="L97" s="151"/>
    </row>
    <row r="98" spans="1:31" s="9" customFormat="1" ht="24.95" customHeight="1">
      <c r="B98" s="146"/>
      <c r="C98" s="147"/>
      <c r="D98" s="148" t="s">
        <v>106</v>
      </c>
      <c r="E98" s="149"/>
      <c r="F98" s="149"/>
      <c r="G98" s="149"/>
      <c r="H98" s="149"/>
      <c r="I98" s="149"/>
      <c r="J98" s="150">
        <f>J810</f>
        <v>0</v>
      </c>
      <c r="K98" s="147"/>
      <c r="L98" s="151"/>
    </row>
    <row r="99" spans="1:31" s="9" customFormat="1" ht="24.95" customHeight="1">
      <c r="B99" s="146"/>
      <c r="C99" s="147"/>
      <c r="D99" s="148" t="s">
        <v>107</v>
      </c>
      <c r="E99" s="149"/>
      <c r="F99" s="149"/>
      <c r="G99" s="149"/>
      <c r="H99" s="149"/>
      <c r="I99" s="149"/>
      <c r="J99" s="150">
        <f>J1155</f>
        <v>0</v>
      </c>
      <c r="K99" s="147"/>
      <c r="L99" s="151"/>
    </row>
    <row r="100" spans="1:31" s="9" customFormat="1" ht="24.95" customHeight="1">
      <c r="B100" s="146"/>
      <c r="C100" s="147"/>
      <c r="D100" s="148" t="s">
        <v>108</v>
      </c>
      <c r="E100" s="149"/>
      <c r="F100" s="149"/>
      <c r="G100" s="149"/>
      <c r="H100" s="149"/>
      <c r="I100" s="149"/>
      <c r="J100" s="150">
        <f>J1822</f>
        <v>0</v>
      </c>
      <c r="K100" s="147"/>
      <c r="L100" s="151"/>
    </row>
    <row r="101" spans="1:31" s="9" customFormat="1" ht="24.95" customHeight="1">
      <c r="B101" s="146"/>
      <c r="C101" s="147"/>
      <c r="D101" s="148" t="s">
        <v>109</v>
      </c>
      <c r="E101" s="149"/>
      <c r="F101" s="149"/>
      <c r="G101" s="149"/>
      <c r="H101" s="149"/>
      <c r="I101" s="149"/>
      <c r="J101" s="150">
        <f>J1891</f>
        <v>0</v>
      </c>
      <c r="K101" s="147"/>
      <c r="L101" s="151"/>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110</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4" t="str">
        <f>E7</f>
        <v>Oprava výhybek a kolejí žst. Nymburk hl. n.</v>
      </c>
      <c r="F111" s="285"/>
      <c r="G111" s="285"/>
      <c r="H111" s="28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98</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72" t="str">
        <f>E9</f>
        <v>SO 01 - Oprava SK č.3,5 a v.č.33xa,34xa,43,46,64,66</v>
      </c>
      <c r="F113" s="283"/>
      <c r="G113" s="283"/>
      <c r="H113" s="283"/>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 xml:space="preserve"> </v>
      </c>
      <c r="G115" s="35"/>
      <c r="H115" s="35"/>
      <c r="I115" s="28" t="s">
        <v>22</v>
      </c>
      <c r="J115" s="65">
        <f>IF(J12="","",J12)</f>
        <v>45019</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23</v>
      </c>
      <c r="D117" s="35"/>
      <c r="E117" s="35"/>
      <c r="F117" s="26" t="str">
        <f>E15</f>
        <v>Zimola Bohumil</v>
      </c>
      <c r="G117" s="35"/>
      <c r="H117" s="35"/>
      <c r="I117" s="28" t="s">
        <v>29</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27</v>
      </c>
      <c r="D118" s="35"/>
      <c r="E118" s="35"/>
      <c r="F118" s="26" t="str">
        <f>IF(E18="","",E18)</f>
        <v>Vyplň údaj</v>
      </c>
      <c r="G118" s="35"/>
      <c r="H118" s="35"/>
      <c r="I118" s="28" t="s">
        <v>31</v>
      </c>
      <c r="J118" s="31" t="str">
        <f>E24</f>
        <v>Hospodková Marcela</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0" customFormat="1" ht="29.25" customHeight="1">
      <c r="A120" s="152"/>
      <c r="B120" s="153"/>
      <c r="C120" s="154" t="s">
        <v>111</v>
      </c>
      <c r="D120" s="155" t="s">
        <v>59</v>
      </c>
      <c r="E120" s="155" t="s">
        <v>55</v>
      </c>
      <c r="F120" s="155" t="s">
        <v>56</v>
      </c>
      <c r="G120" s="155" t="s">
        <v>112</v>
      </c>
      <c r="H120" s="155" t="s">
        <v>113</v>
      </c>
      <c r="I120" s="155" t="s">
        <v>114</v>
      </c>
      <c r="J120" s="155" t="s">
        <v>102</v>
      </c>
      <c r="K120" s="156" t="s">
        <v>115</v>
      </c>
      <c r="L120" s="157"/>
      <c r="M120" s="74" t="s">
        <v>1</v>
      </c>
      <c r="N120" s="75" t="s">
        <v>38</v>
      </c>
      <c r="O120" s="75" t="s">
        <v>116</v>
      </c>
      <c r="P120" s="75" t="s">
        <v>117</v>
      </c>
      <c r="Q120" s="75" t="s">
        <v>118</v>
      </c>
      <c r="R120" s="75" t="s">
        <v>119</v>
      </c>
      <c r="S120" s="75" t="s">
        <v>120</v>
      </c>
      <c r="T120" s="76" t="s">
        <v>121</v>
      </c>
      <c r="U120" s="152"/>
      <c r="V120" s="152"/>
      <c r="W120" s="152"/>
      <c r="X120" s="152"/>
      <c r="Y120" s="152"/>
      <c r="Z120" s="152"/>
      <c r="AA120" s="152"/>
      <c r="AB120" s="152"/>
      <c r="AC120" s="152"/>
      <c r="AD120" s="152"/>
      <c r="AE120" s="152"/>
    </row>
    <row r="121" spans="1:65" s="2" customFormat="1" ht="22.9" customHeight="1">
      <c r="A121" s="33"/>
      <c r="B121" s="34"/>
      <c r="C121" s="81" t="s">
        <v>122</v>
      </c>
      <c r="D121" s="35"/>
      <c r="E121" s="35"/>
      <c r="F121" s="35"/>
      <c r="G121" s="35"/>
      <c r="H121" s="35"/>
      <c r="I121" s="35"/>
      <c r="J121" s="158">
        <f>BK121</f>
        <v>0</v>
      </c>
      <c r="K121" s="35"/>
      <c r="L121" s="38"/>
      <c r="M121" s="77"/>
      <c r="N121" s="159"/>
      <c r="O121" s="78"/>
      <c r="P121" s="160">
        <f>P122+P810+P1155+P1822+P1891</f>
        <v>0</v>
      </c>
      <c r="Q121" s="78"/>
      <c r="R121" s="160">
        <f>R122+R810+R1155+R1822+R1891</f>
        <v>5433.0063599999994</v>
      </c>
      <c r="S121" s="78"/>
      <c r="T121" s="161">
        <f>T122+T810+T1155+T1822+T1891</f>
        <v>0</v>
      </c>
      <c r="U121" s="33"/>
      <c r="V121" s="33"/>
      <c r="W121" s="33"/>
      <c r="X121" s="33"/>
      <c r="Y121" s="33"/>
      <c r="Z121" s="33"/>
      <c r="AA121" s="33"/>
      <c r="AB121" s="33"/>
      <c r="AC121" s="33"/>
      <c r="AD121" s="33"/>
      <c r="AE121" s="33"/>
      <c r="AT121" s="16" t="s">
        <v>73</v>
      </c>
      <c r="AU121" s="16" t="s">
        <v>104</v>
      </c>
      <c r="BK121" s="162">
        <f>BK122+BK810+BK1155+BK1822+BK1891</f>
        <v>0</v>
      </c>
    </row>
    <row r="122" spans="1:65" s="11" customFormat="1" ht="25.9" customHeight="1">
      <c r="B122" s="163"/>
      <c r="C122" s="164"/>
      <c r="D122" s="165" t="s">
        <v>73</v>
      </c>
      <c r="E122" s="166" t="s">
        <v>123</v>
      </c>
      <c r="F122" s="166" t="s">
        <v>124</v>
      </c>
      <c r="G122" s="164"/>
      <c r="H122" s="164"/>
      <c r="I122" s="167"/>
      <c r="J122" s="168">
        <f>BK122</f>
        <v>0</v>
      </c>
      <c r="K122" s="164"/>
      <c r="L122" s="169"/>
      <c r="M122" s="170"/>
      <c r="N122" s="171"/>
      <c r="O122" s="171"/>
      <c r="P122" s="172">
        <f>SUM(P123:P809)</f>
        <v>0</v>
      </c>
      <c r="Q122" s="171"/>
      <c r="R122" s="172">
        <f>SUM(R123:R809)</f>
        <v>416.65090999999973</v>
      </c>
      <c r="S122" s="171"/>
      <c r="T122" s="173">
        <f>SUM(T123:T809)</f>
        <v>0</v>
      </c>
      <c r="AR122" s="174" t="s">
        <v>82</v>
      </c>
      <c r="AT122" s="175" t="s">
        <v>73</v>
      </c>
      <c r="AU122" s="175" t="s">
        <v>74</v>
      </c>
      <c r="AY122" s="174" t="s">
        <v>125</v>
      </c>
      <c r="BK122" s="176">
        <f>SUM(BK123:BK809)</f>
        <v>0</v>
      </c>
    </row>
    <row r="123" spans="1:65" s="2" customFormat="1" ht="16.5" customHeight="1">
      <c r="A123" s="33"/>
      <c r="B123" s="34"/>
      <c r="C123" s="177" t="s">
        <v>82</v>
      </c>
      <c r="D123" s="177" t="s">
        <v>126</v>
      </c>
      <c r="E123" s="178" t="s">
        <v>127</v>
      </c>
      <c r="F123" s="179" t="s">
        <v>128</v>
      </c>
      <c r="G123" s="180" t="s">
        <v>129</v>
      </c>
      <c r="H123" s="181">
        <v>64</v>
      </c>
      <c r="I123" s="241"/>
      <c r="J123" s="183">
        <f>ROUND(I123*H123,2)</f>
        <v>0</v>
      </c>
      <c r="K123" s="179" t="s">
        <v>130</v>
      </c>
      <c r="L123" s="184"/>
      <c r="M123" s="185" t="s">
        <v>1</v>
      </c>
      <c r="N123" s="186" t="s">
        <v>39</v>
      </c>
      <c r="O123" s="70"/>
      <c r="P123" s="187">
        <f>O123*H123</f>
        <v>0</v>
      </c>
      <c r="Q123" s="187">
        <v>6.5000000000000002E-2</v>
      </c>
      <c r="R123" s="187">
        <f>Q123*H123</f>
        <v>4.16</v>
      </c>
      <c r="S123" s="187">
        <v>0</v>
      </c>
      <c r="T123" s="188">
        <f>S123*H123</f>
        <v>0</v>
      </c>
      <c r="U123" s="33"/>
      <c r="V123" s="33"/>
      <c r="W123" s="33"/>
      <c r="X123" s="33"/>
      <c r="Y123" s="33"/>
      <c r="Z123" s="33"/>
      <c r="AA123" s="33"/>
      <c r="AB123" s="33"/>
      <c r="AC123" s="33"/>
      <c r="AD123" s="33"/>
      <c r="AE123" s="33"/>
      <c r="AR123" s="189" t="s">
        <v>131</v>
      </c>
      <c r="AT123" s="189" t="s">
        <v>126</v>
      </c>
      <c r="AU123" s="189" t="s">
        <v>82</v>
      </c>
      <c r="AY123" s="16" t="s">
        <v>125</v>
      </c>
      <c r="BE123" s="190">
        <f>IF(N123="základní",J123,0)</f>
        <v>0</v>
      </c>
      <c r="BF123" s="190">
        <f>IF(N123="snížená",J123,0)</f>
        <v>0</v>
      </c>
      <c r="BG123" s="190">
        <f>IF(N123="zákl. přenesená",J123,0)</f>
        <v>0</v>
      </c>
      <c r="BH123" s="190">
        <f>IF(N123="sníž. přenesená",J123,0)</f>
        <v>0</v>
      </c>
      <c r="BI123" s="190">
        <f>IF(N123="nulová",J123,0)</f>
        <v>0</v>
      </c>
      <c r="BJ123" s="16" t="s">
        <v>82</v>
      </c>
      <c r="BK123" s="190">
        <f>ROUND(I123*H123,2)</f>
        <v>0</v>
      </c>
      <c r="BL123" s="16" t="s">
        <v>132</v>
      </c>
      <c r="BM123" s="189" t="s">
        <v>133</v>
      </c>
    </row>
    <row r="124" spans="1:65" s="2" customFormat="1">
      <c r="A124" s="33"/>
      <c r="B124" s="34"/>
      <c r="C124" s="35"/>
      <c r="D124" s="191" t="s">
        <v>134</v>
      </c>
      <c r="E124" s="35"/>
      <c r="F124" s="192" t="s">
        <v>128</v>
      </c>
      <c r="G124" s="35"/>
      <c r="H124" s="35"/>
      <c r="I124" s="35"/>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134</v>
      </c>
      <c r="AU124" s="16" t="s">
        <v>82</v>
      </c>
    </row>
    <row r="125" spans="1:65" s="12" customFormat="1">
      <c r="B125" s="196"/>
      <c r="C125" s="197"/>
      <c r="D125" s="191" t="s">
        <v>135</v>
      </c>
      <c r="E125" s="198" t="s">
        <v>1</v>
      </c>
      <c r="F125" s="199" t="s">
        <v>136</v>
      </c>
      <c r="G125" s="197"/>
      <c r="H125" s="198" t="s">
        <v>1</v>
      </c>
      <c r="I125" s="197"/>
      <c r="J125" s="197"/>
      <c r="K125" s="197"/>
      <c r="L125" s="201"/>
      <c r="M125" s="202"/>
      <c r="N125" s="203"/>
      <c r="O125" s="203"/>
      <c r="P125" s="203"/>
      <c r="Q125" s="203"/>
      <c r="R125" s="203"/>
      <c r="S125" s="203"/>
      <c r="T125" s="204"/>
      <c r="AT125" s="205" t="s">
        <v>135</v>
      </c>
      <c r="AU125" s="205" t="s">
        <v>82</v>
      </c>
      <c r="AV125" s="12" t="s">
        <v>82</v>
      </c>
      <c r="AW125" s="12" t="s">
        <v>30</v>
      </c>
      <c r="AX125" s="12" t="s">
        <v>74</v>
      </c>
      <c r="AY125" s="205" t="s">
        <v>125</v>
      </c>
    </row>
    <row r="126" spans="1:65" s="13" customFormat="1">
      <c r="B126" s="206"/>
      <c r="C126" s="207"/>
      <c r="D126" s="191" t="s">
        <v>135</v>
      </c>
      <c r="E126" s="208" t="s">
        <v>1</v>
      </c>
      <c r="F126" s="209" t="s">
        <v>137</v>
      </c>
      <c r="G126" s="207"/>
      <c r="H126" s="210">
        <v>64</v>
      </c>
      <c r="I126" s="207"/>
      <c r="J126" s="207"/>
      <c r="K126" s="207"/>
      <c r="L126" s="212"/>
      <c r="M126" s="213"/>
      <c r="N126" s="214"/>
      <c r="O126" s="214"/>
      <c r="P126" s="214"/>
      <c r="Q126" s="214"/>
      <c r="R126" s="214"/>
      <c r="S126" s="214"/>
      <c r="T126" s="215"/>
      <c r="AT126" s="216" t="s">
        <v>135</v>
      </c>
      <c r="AU126" s="216" t="s">
        <v>82</v>
      </c>
      <c r="AV126" s="13" t="s">
        <v>84</v>
      </c>
      <c r="AW126" s="13" t="s">
        <v>30</v>
      </c>
      <c r="AX126" s="13" t="s">
        <v>74</v>
      </c>
      <c r="AY126" s="216" t="s">
        <v>125</v>
      </c>
    </row>
    <row r="127" spans="1:65" s="14" customFormat="1">
      <c r="B127" s="217"/>
      <c r="C127" s="218"/>
      <c r="D127" s="191" t="s">
        <v>135</v>
      </c>
      <c r="E127" s="219" t="s">
        <v>1</v>
      </c>
      <c r="F127" s="220" t="s">
        <v>138</v>
      </c>
      <c r="G127" s="218"/>
      <c r="H127" s="221">
        <v>64</v>
      </c>
      <c r="I127" s="218"/>
      <c r="J127" s="218"/>
      <c r="K127" s="218"/>
      <c r="L127" s="223"/>
      <c r="M127" s="224"/>
      <c r="N127" s="225"/>
      <c r="O127" s="225"/>
      <c r="P127" s="225"/>
      <c r="Q127" s="225"/>
      <c r="R127" s="225"/>
      <c r="S127" s="225"/>
      <c r="T127" s="226"/>
      <c r="AT127" s="227" t="s">
        <v>135</v>
      </c>
      <c r="AU127" s="227" t="s">
        <v>82</v>
      </c>
      <c r="AV127" s="14" t="s">
        <v>132</v>
      </c>
      <c r="AW127" s="14" t="s">
        <v>30</v>
      </c>
      <c r="AX127" s="14" t="s">
        <v>82</v>
      </c>
      <c r="AY127" s="227" t="s">
        <v>125</v>
      </c>
    </row>
    <row r="128" spans="1:65" s="12" customFormat="1">
      <c r="B128" s="196"/>
      <c r="C128" s="197"/>
      <c r="D128" s="191" t="s">
        <v>135</v>
      </c>
      <c r="E128" s="198" t="s">
        <v>1</v>
      </c>
      <c r="F128" s="199" t="s">
        <v>139</v>
      </c>
      <c r="G128" s="197"/>
      <c r="H128" s="198" t="s">
        <v>1</v>
      </c>
      <c r="I128" s="197"/>
      <c r="J128" s="197"/>
      <c r="K128" s="197"/>
      <c r="L128" s="201"/>
      <c r="M128" s="202"/>
      <c r="N128" s="203"/>
      <c r="O128" s="203"/>
      <c r="P128" s="203"/>
      <c r="Q128" s="203"/>
      <c r="R128" s="203"/>
      <c r="S128" s="203"/>
      <c r="T128" s="204"/>
      <c r="AT128" s="205" t="s">
        <v>135</v>
      </c>
      <c r="AU128" s="205" t="s">
        <v>82</v>
      </c>
      <c r="AV128" s="12" t="s">
        <v>82</v>
      </c>
      <c r="AW128" s="12" t="s">
        <v>30</v>
      </c>
      <c r="AX128" s="12" t="s">
        <v>74</v>
      </c>
      <c r="AY128" s="205" t="s">
        <v>125</v>
      </c>
    </row>
    <row r="129" spans="1:65" s="2" customFormat="1" ht="16.5" customHeight="1">
      <c r="A129" s="33"/>
      <c r="B129" s="34"/>
      <c r="C129" s="177" t="s">
        <v>84</v>
      </c>
      <c r="D129" s="177" t="s">
        <v>126</v>
      </c>
      <c r="E129" s="178" t="s">
        <v>140</v>
      </c>
      <c r="F129" s="179" t="s">
        <v>141</v>
      </c>
      <c r="G129" s="180" t="s">
        <v>129</v>
      </c>
      <c r="H129" s="181">
        <v>294</v>
      </c>
      <c r="I129" s="241"/>
      <c r="J129" s="183">
        <f>ROUND(I129*H129,2)</f>
        <v>0</v>
      </c>
      <c r="K129" s="179" t="s">
        <v>130</v>
      </c>
      <c r="L129" s="184"/>
      <c r="M129" s="185" t="s">
        <v>1</v>
      </c>
      <c r="N129" s="186" t="s">
        <v>39</v>
      </c>
      <c r="O129" s="70"/>
      <c r="P129" s="187">
        <f>O129*H129</f>
        <v>0</v>
      </c>
      <c r="Q129" s="187">
        <v>4.9000000000000002E-2</v>
      </c>
      <c r="R129" s="187">
        <f>Q129*H129</f>
        <v>14.406000000000001</v>
      </c>
      <c r="S129" s="187">
        <v>0</v>
      </c>
      <c r="T129" s="188">
        <f>S129*H129</f>
        <v>0</v>
      </c>
      <c r="U129" s="33"/>
      <c r="V129" s="33"/>
      <c r="W129" s="33"/>
      <c r="X129" s="33"/>
      <c r="Y129" s="33"/>
      <c r="Z129" s="33"/>
      <c r="AA129" s="33"/>
      <c r="AB129" s="33"/>
      <c r="AC129" s="33"/>
      <c r="AD129" s="33"/>
      <c r="AE129" s="33"/>
      <c r="AR129" s="189" t="s">
        <v>131</v>
      </c>
      <c r="AT129" s="189" t="s">
        <v>126</v>
      </c>
      <c r="AU129" s="189" t="s">
        <v>82</v>
      </c>
      <c r="AY129" s="16" t="s">
        <v>125</v>
      </c>
      <c r="BE129" s="190">
        <f>IF(N129="základní",J129,0)</f>
        <v>0</v>
      </c>
      <c r="BF129" s="190">
        <f>IF(N129="snížená",J129,0)</f>
        <v>0</v>
      </c>
      <c r="BG129" s="190">
        <f>IF(N129="zákl. přenesená",J129,0)</f>
        <v>0</v>
      </c>
      <c r="BH129" s="190">
        <f>IF(N129="sníž. přenesená",J129,0)</f>
        <v>0</v>
      </c>
      <c r="BI129" s="190">
        <f>IF(N129="nulová",J129,0)</f>
        <v>0</v>
      </c>
      <c r="BJ129" s="16" t="s">
        <v>82</v>
      </c>
      <c r="BK129" s="190">
        <f>ROUND(I129*H129,2)</f>
        <v>0</v>
      </c>
      <c r="BL129" s="16" t="s">
        <v>132</v>
      </c>
      <c r="BM129" s="189" t="s">
        <v>142</v>
      </c>
    </row>
    <row r="130" spans="1:65" s="2" customFormat="1">
      <c r="A130" s="33"/>
      <c r="B130" s="34"/>
      <c r="C130" s="35"/>
      <c r="D130" s="191" t="s">
        <v>134</v>
      </c>
      <c r="E130" s="35"/>
      <c r="F130" s="192" t="s">
        <v>141</v>
      </c>
      <c r="G130" s="35"/>
      <c r="H130" s="35"/>
      <c r="I130" s="35"/>
      <c r="J130" s="35"/>
      <c r="K130" s="35"/>
      <c r="L130" s="38"/>
      <c r="M130" s="194"/>
      <c r="N130" s="195"/>
      <c r="O130" s="70"/>
      <c r="P130" s="70"/>
      <c r="Q130" s="70"/>
      <c r="R130" s="70"/>
      <c r="S130" s="70"/>
      <c r="T130" s="71"/>
      <c r="U130" s="33"/>
      <c r="V130" s="33"/>
      <c r="W130" s="33"/>
      <c r="X130" s="33"/>
      <c r="Y130" s="33"/>
      <c r="Z130" s="33"/>
      <c r="AA130" s="33"/>
      <c r="AB130" s="33"/>
      <c r="AC130" s="33"/>
      <c r="AD130" s="33"/>
      <c r="AE130" s="33"/>
      <c r="AT130" s="16" t="s">
        <v>134</v>
      </c>
      <c r="AU130" s="16" t="s">
        <v>82</v>
      </c>
    </row>
    <row r="131" spans="1:65" s="12" customFormat="1">
      <c r="B131" s="196"/>
      <c r="C131" s="197"/>
      <c r="D131" s="191" t="s">
        <v>135</v>
      </c>
      <c r="E131" s="198" t="s">
        <v>1</v>
      </c>
      <c r="F131" s="199" t="s">
        <v>143</v>
      </c>
      <c r="G131" s="197"/>
      <c r="H131" s="198" t="s">
        <v>1</v>
      </c>
      <c r="I131" s="197"/>
      <c r="J131" s="197"/>
      <c r="K131" s="197"/>
      <c r="L131" s="201"/>
      <c r="M131" s="202"/>
      <c r="N131" s="203"/>
      <c r="O131" s="203"/>
      <c r="P131" s="203"/>
      <c r="Q131" s="203"/>
      <c r="R131" s="203"/>
      <c r="S131" s="203"/>
      <c r="T131" s="204"/>
      <c r="AT131" s="205" t="s">
        <v>135</v>
      </c>
      <c r="AU131" s="205" t="s">
        <v>82</v>
      </c>
      <c r="AV131" s="12" t="s">
        <v>82</v>
      </c>
      <c r="AW131" s="12" t="s">
        <v>30</v>
      </c>
      <c r="AX131" s="12" t="s">
        <v>74</v>
      </c>
      <c r="AY131" s="205" t="s">
        <v>125</v>
      </c>
    </row>
    <row r="132" spans="1:65" s="13" customFormat="1">
      <c r="B132" s="206"/>
      <c r="C132" s="207"/>
      <c r="D132" s="191" t="s">
        <v>135</v>
      </c>
      <c r="E132" s="208" t="s">
        <v>1</v>
      </c>
      <c r="F132" s="209" t="s">
        <v>144</v>
      </c>
      <c r="G132" s="207"/>
      <c r="H132" s="210">
        <v>20</v>
      </c>
      <c r="I132" s="207"/>
      <c r="J132" s="207"/>
      <c r="K132" s="207"/>
      <c r="L132" s="212"/>
      <c r="M132" s="213"/>
      <c r="N132" s="214"/>
      <c r="O132" s="214"/>
      <c r="P132" s="214"/>
      <c r="Q132" s="214"/>
      <c r="R132" s="214"/>
      <c r="S132" s="214"/>
      <c r="T132" s="215"/>
      <c r="AT132" s="216" t="s">
        <v>135</v>
      </c>
      <c r="AU132" s="216" t="s">
        <v>82</v>
      </c>
      <c r="AV132" s="13" t="s">
        <v>84</v>
      </c>
      <c r="AW132" s="13" t="s">
        <v>30</v>
      </c>
      <c r="AX132" s="13" t="s">
        <v>74</v>
      </c>
      <c r="AY132" s="216" t="s">
        <v>125</v>
      </c>
    </row>
    <row r="133" spans="1:65" s="12" customFormat="1">
      <c r="B133" s="196"/>
      <c r="C133" s="197"/>
      <c r="D133" s="191" t="s">
        <v>135</v>
      </c>
      <c r="E133" s="198" t="s">
        <v>1</v>
      </c>
      <c r="F133" s="199" t="s">
        <v>145</v>
      </c>
      <c r="G133" s="197"/>
      <c r="H133" s="198" t="s">
        <v>1</v>
      </c>
      <c r="I133" s="197"/>
      <c r="J133" s="197"/>
      <c r="K133" s="197"/>
      <c r="L133" s="201"/>
      <c r="M133" s="202"/>
      <c r="N133" s="203"/>
      <c r="O133" s="203"/>
      <c r="P133" s="203"/>
      <c r="Q133" s="203"/>
      <c r="R133" s="203"/>
      <c r="S133" s="203"/>
      <c r="T133" s="204"/>
      <c r="AT133" s="205" t="s">
        <v>135</v>
      </c>
      <c r="AU133" s="205" t="s">
        <v>82</v>
      </c>
      <c r="AV133" s="12" t="s">
        <v>82</v>
      </c>
      <c r="AW133" s="12" t="s">
        <v>30</v>
      </c>
      <c r="AX133" s="12" t="s">
        <v>74</v>
      </c>
      <c r="AY133" s="205" t="s">
        <v>125</v>
      </c>
    </row>
    <row r="134" spans="1:65" s="13" customFormat="1">
      <c r="B134" s="206"/>
      <c r="C134" s="207"/>
      <c r="D134" s="191" t="s">
        <v>135</v>
      </c>
      <c r="E134" s="208" t="s">
        <v>1</v>
      </c>
      <c r="F134" s="209" t="s">
        <v>144</v>
      </c>
      <c r="G134" s="207"/>
      <c r="H134" s="210">
        <v>20</v>
      </c>
      <c r="I134" s="207"/>
      <c r="J134" s="207"/>
      <c r="K134" s="207"/>
      <c r="L134" s="212"/>
      <c r="M134" s="213"/>
      <c r="N134" s="214"/>
      <c r="O134" s="214"/>
      <c r="P134" s="214"/>
      <c r="Q134" s="214"/>
      <c r="R134" s="214"/>
      <c r="S134" s="214"/>
      <c r="T134" s="215"/>
      <c r="AT134" s="216" t="s">
        <v>135</v>
      </c>
      <c r="AU134" s="216" t="s">
        <v>82</v>
      </c>
      <c r="AV134" s="13" t="s">
        <v>84</v>
      </c>
      <c r="AW134" s="13" t="s">
        <v>30</v>
      </c>
      <c r="AX134" s="13" t="s">
        <v>74</v>
      </c>
      <c r="AY134" s="216" t="s">
        <v>125</v>
      </c>
    </row>
    <row r="135" spans="1:65" s="12" customFormat="1">
      <c r="B135" s="196"/>
      <c r="C135" s="197"/>
      <c r="D135" s="191" t="s">
        <v>135</v>
      </c>
      <c r="E135" s="198" t="s">
        <v>1</v>
      </c>
      <c r="F135" s="199" t="s">
        <v>146</v>
      </c>
      <c r="G135" s="197"/>
      <c r="H135" s="198" t="s">
        <v>1</v>
      </c>
      <c r="I135" s="197"/>
      <c r="J135" s="197"/>
      <c r="K135" s="197"/>
      <c r="L135" s="201"/>
      <c r="M135" s="202"/>
      <c r="N135" s="203"/>
      <c r="O135" s="203"/>
      <c r="P135" s="203"/>
      <c r="Q135" s="203"/>
      <c r="R135" s="203"/>
      <c r="S135" s="203"/>
      <c r="T135" s="204"/>
      <c r="AT135" s="205" t="s">
        <v>135</v>
      </c>
      <c r="AU135" s="205" t="s">
        <v>82</v>
      </c>
      <c r="AV135" s="12" t="s">
        <v>82</v>
      </c>
      <c r="AW135" s="12" t="s">
        <v>30</v>
      </c>
      <c r="AX135" s="12" t="s">
        <v>74</v>
      </c>
      <c r="AY135" s="205" t="s">
        <v>125</v>
      </c>
    </row>
    <row r="136" spans="1:65" s="13" customFormat="1">
      <c r="B136" s="206"/>
      <c r="C136" s="207"/>
      <c r="D136" s="191" t="s">
        <v>135</v>
      </c>
      <c r="E136" s="208" t="s">
        <v>1</v>
      </c>
      <c r="F136" s="209" t="s">
        <v>144</v>
      </c>
      <c r="G136" s="207"/>
      <c r="H136" s="210">
        <v>20</v>
      </c>
      <c r="I136" s="207"/>
      <c r="J136" s="207"/>
      <c r="K136" s="207"/>
      <c r="L136" s="212"/>
      <c r="M136" s="213"/>
      <c r="N136" s="214"/>
      <c r="O136" s="214"/>
      <c r="P136" s="214"/>
      <c r="Q136" s="214"/>
      <c r="R136" s="214"/>
      <c r="S136" s="214"/>
      <c r="T136" s="215"/>
      <c r="AT136" s="216" t="s">
        <v>135</v>
      </c>
      <c r="AU136" s="216" t="s">
        <v>82</v>
      </c>
      <c r="AV136" s="13" t="s">
        <v>84</v>
      </c>
      <c r="AW136" s="13" t="s">
        <v>30</v>
      </c>
      <c r="AX136" s="13" t="s">
        <v>74</v>
      </c>
      <c r="AY136" s="216" t="s">
        <v>125</v>
      </c>
    </row>
    <row r="137" spans="1:65" s="12" customFormat="1">
      <c r="B137" s="196"/>
      <c r="C137" s="197"/>
      <c r="D137" s="191" t="s">
        <v>135</v>
      </c>
      <c r="E137" s="198" t="s">
        <v>1</v>
      </c>
      <c r="F137" s="199" t="s">
        <v>147</v>
      </c>
      <c r="G137" s="197"/>
      <c r="H137" s="198" t="s">
        <v>1</v>
      </c>
      <c r="I137" s="197"/>
      <c r="J137" s="197"/>
      <c r="K137" s="197"/>
      <c r="L137" s="201"/>
      <c r="M137" s="202"/>
      <c r="N137" s="203"/>
      <c r="O137" s="203"/>
      <c r="P137" s="203"/>
      <c r="Q137" s="203"/>
      <c r="R137" s="203"/>
      <c r="S137" s="203"/>
      <c r="T137" s="204"/>
      <c r="AT137" s="205" t="s">
        <v>135</v>
      </c>
      <c r="AU137" s="205" t="s">
        <v>82</v>
      </c>
      <c r="AV137" s="12" t="s">
        <v>82</v>
      </c>
      <c r="AW137" s="12" t="s">
        <v>30</v>
      </c>
      <c r="AX137" s="12" t="s">
        <v>74</v>
      </c>
      <c r="AY137" s="205" t="s">
        <v>125</v>
      </c>
    </row>
    <row r="138" spans="1:65" s="13" customFormat="1">
      <c r="B138" s="206"/>
      <c r="C138" s="207"/>
      <c r="D138" s="191" t="s">
        <v>135</v>
      </c>
      <c r="E138" s="208" t="s">
        <v>1</v>
      </c>
      <c r="F138" s="209" t="s">
        <v>144</v>
      </c>
      <c r="G138" s="207"/>
      <c r="H138" s="210">
        <v>20</v>
      </c>
      <c r="I138" s="207"/>
      <c r="J138" s="207"/>
      <c r="K138" s="207"/>
      <c r="L138" s="212"/>
      <c r="M138" s="213"/>
      <c r="N138" s="214"/>
      <c r="O138" s="214"/>
      <c r="P138" s="214"/>
      <c r="Q138" s="214"/>
      <c r="R138" s="214"/>
      <c r="S138" s="214"/>
      <c r="T138" s="215"/>
      <c r="AT138" s="216" t="s">
        <v>135</v>
      </c>
      <c r="AU138" s="216" t="s">
        <v>82</v>
      </c>
      <c r="AV138" s="13" t="s">
        <v>84</v>
      </c>
      <c r="AW138" s="13" t="s">
        <v>30</v>
      </c>
      <c r="AX138" s="13" t="s">
        <v>74</v>
      </c>
      <c r="AY138" s="216" t="s">
        <v>125</v>
      </c>
    </row>
    <row r="139" spans="1:65" s="12" customFormat="1">
      <c r="B139" s="196"/>
      <c r="C139" s="197"/>
      <c r="D139" s="191" t="s">
        <v>135</v>
      </c>
      <c r="E139" s="198" t="s">
        <v>1</v>
      </c>
      <c r="F139" s="199" t="s">
        <v>148</v>
      </c>
      <c r="G139" s="197"/>
      <c r="H139" s="198" t="s">
        <v>1</v>
      </c>
      <c r="I139" s="197"/>
      <c r="J139" s="197"/>
      <c r="K139" s="197"/>
      <c r="L139" s="201"/>
      <c r="M139" s="202"/>
      <c r="N139" s="203"/>
      <c r="O139" s="203"/>
      <c r="P139" s="203"/>
      <c r="Q139" s="203"/>
      <c r="R139" s="203"/>
      <c r="S139" s="203"/>
      <c r="T139" s="204"/>
      <c r="AT139" s="205" t="s">
        <v>135</v>
      </c>
      <c r="AU139" s="205" t="s">
        <v>82</v>
      </c>
      <c r="AV139" s="12" t="s">
        <v>82</v>
      </c>
      <c r="AW139" s="12" t="s">
        <v>30</v>
      </c>
      <c r="AX139" s="12" t="s">
        <v>74</v>
      </c>
      <c r="AY139" s="205" t="s">
        <v>125</v>
      </c>
    </row>
    <row r="140" spans="1:65" s="13" customFormat="1">
      <c r="B140" s="206"/>
      <c r="C140" s="207"/>
      <c r="D140" s="191" t="s">
        <v>135</v>
      </c>
      <c r="E140" s="208" t="s">
        <v>1</v>
      </c>
      <c r="F140" s="209" t="s">
        <v>144</v>
      </c>
      <c r="G140" s="207"/>
      <c r="H140" s="210">
        <v>20</v>
      </c>
      <c r="I140" s="207"/>
      <c r="J140" s="207"/>
      <c r="K140" s="207"/>
      <c r="L140" s="212"/>
      <c r="M140" s="213"/>
      <c r="N140" s="214"/>
      <c r="O140" s="214"/>
      <c r="P140" s="214"/>
      <c r="Q140" s="214"/>
      <c r="R140" s="214"/>
      <c r="S140" s="214"/>
      <c r="T140" s="215"/>
      <c r="AT140" s="216" t="s">
        <v>135</v>
      </c>
      <c r="AU140" s="216" t="s">
        <v>82</v>
      </c>
      <c r="AV140" s="13" t="s">
        <v>84</v>
      </c>
      <c r="AW140" s="13" t="s">
        <v>30</v>
      </c>
      <c r="AX140" s="13" t="s">
        <v>74</v>
      </c>
      <c r="AY140" s="216" t="s">
        <v>125</v>
      </c>
    </row>
    <row r="141" spans="1:65" s="12" customFormat="1">
      <c r="B141" s="196"/>
      <c r="C141" s="197"/>
      <c r="D141" s="191" t="s">
        <v>135</v>
      </c>
      <c r="E141" s="198" t="s">
        <v>1</v>
      </c>
      <c r="F141" s="199" t="s">
        <v>149</v>
      </c>
      <c r="G141" s="197"/>
      <c r="H141" s="198" t="s">
        <v>1</v>
      </c>
      <c r="I141" s="197"/>
      <c r="J141" s="197"/>
      <c r="K141" s="197"/>
      <c r="L141" s="201"/>
      <c r="M141" s="202"/>
      <c r="N141" s="203"/>
      <c r="O141" s="203"/>
      <c r="P141" s="203"/>
      <c r="Q141" s="203"/>
      <c r="R141" s="203"/>
      <c r="S141" s="203"/>
      <c r="T141" s="204"/>
      <c r="AT141" s="205" t="s">
        <v>135</v>
      </c>
      <c r="AU141" s="205" t="s">
        <v>82</v>
      </c>
      <c r="AV141" s="12" t="s">
        <v>82</v>
      </c>
      <c r="AW141" s="12" t="s">
        <v>30</v>
      </c>
      <c r="AX141" s="12" t="s">
        <v>74</v>
      </c>
      <c r="AY141" s="205" t="s">
        <v>125</v>
      </c>
    </row>
    <row r="142" spans="1:65" s="13" customFormat="1">
      <c r="B142" s="206"/>
      <c r="C142" s="207"/>
      <c r="D142" s="191" t="s">
        <v>135</v>
      </c>
      <c r="E142" s="208" t="s">
        <v>1</v>
      </c>
      <c r="F142" s="209" t="s">
        <v>150</v>
      </c>
      <c r="G142" s="207"/>
      <c r="H142" s="210">
        <v>10</v>
      </c>
      <c r="I142" s="207"/>
      <c r="J142" s="207"/>
      <c r="K142" s="207"/>
      <c r="L142" s="212"/>
      <c r="M142" s="213"/>
      <c r="N142" s="214"/>
      <c r="O142" s="214"/>
      <c r="P142" s="214"/>
      <c r="Q142" s="214"/>
      <c r="R142" s="214"/>
      <c r="S142" s="214"/>
      <c r="T142" s="215"/>
      <c r="AT142" s="216" t="s">
        <v>135</v>
      </c>
      <c r="AU142" s="216" t="s">
        <v>82</v>
      </c>
      <c r="AV142" s="13" t="s">
        <v>84</v>
      </c>
      <c r="AW142" s="13" t="s">
        <v>30</v>
      </c>
      <c r="AX142" s="13" t="s">
        <v>74</v>
      </c>
      <c r="AY142" s="216" t="s">
        <v>125</v>
      </c>
    </row>
    <row r="143" spans="1:65" s="12" customFormat="1">
      <c r="B143" s="196"/>
      <c r="C143" s="197"/>
      <c r="D143" s="191" t="s">
        <v>135</v>
      </c>
      <c r="E143" s="198" t="s">
        <v>1</v>
      </c>
      <c r="F143" s="199" t="s">
        <v>151</v>
      </c>
      <c r="G143" s="197"/>
      <c r="H143" s="198" t="s">
        <v>1</v>
      </c>
      <c r="I143" s="197"/>
      <c r="J143" s="197"/>
      <c r="K143" s="197"/>
      <c r="L143" s="201"/>
      <c r="M143" s="202"/>
      <c r="N143" s="203"/>
      <c r="O143" s="203"/>
      <c r="P143" s="203"/>
      <c r="Q143" s="203"/>
      <c r="R143" s="203"/>
      <c r="S143" s="203"/>
      <c r="T143" s="204"/>
      <c r="AT143" s="205" t="s">
        <v>135</v>
      </c>
      <c r="AU143" s="205" t="s">
        <v>82</v>
      </c>
      <c r="AV143" s="12" t="s">
        <v>82</v>
      </c>
      <c r="AW143" s="12" t="s">
        <v>30</v>
      </c>
      <c r="AX143" s="12" t="s">
        <v>74</v>
      </c>
      <c r="AY143" s="205" t="s">
        <v>125</v>
      </c>
    </row>
    <row r="144" spans="1:65" s="13" customFormat="1">
      <c r="B144" s="206"/>
      <c r="C144" s="207"/>
      <c r="D144" s="191" t="s">
        <v>135</v>
      </c>
      <c r="E144" s="208" t="s">
        <v>1</v>
      </c>
      <c r="F144" s="209" t="s">
        <v>150</v>
      </c>
      <c r="G144" s="207"/>
      <c r="H144" s="210">
        <v>10</v>
      </c>
      <c r="I144" s="207"/>
      <c r="J144" s="207"/>
      <c r="K144" s="207"/>
      <c r="L144" s="212"/>
      <c r="M144" s="213"/>
      <c r="N144" s="214"/>
      <c r="O144" s="214"/>
      <c r="P144" s="214"/>
      <c r="Q144" s="214"/>
      <c r="R144" s="214"/>
      <c r="S144" s="214"/>
      <c r="T144" s="215"/>
      <c r="AT144" s="216" t="s">
        <v>135</v>
      </c>
      <c r="AU144" s="216" t="s">
        <v>82</v>
      </c>
      <c r="AV144" s="13" t="s">
        <v>84</v>
      </c>
      <c r="AW144" s="13" t="s">
        <v>30</v>
      </c>
      <c r="AX144" s="13" t="s">
        <v>74</v>
      </c>
      <c r="AY144" s="216" t="s">
        <v>125</v>
      </c>
    </row>
    <row r="145" spans="1:65" s="12" customFormat="1">
      <c r="B145" s="196"/>
      <c r="C145" s="197"/>
      <c r="D145" s="191" t="s">
        <v>135</v>
      </c>
      <c r="E145" s="198" t="s">
        <v>1</v>
      </c>
      <c r="F145" s="199" t="s">
        <v>152</v>
      </c>
      <c r="G145" s="197"/>
      <c r="H145" s="198" t="s">
        <v>1</v>
      </c>
      <c r="I145" s="197"/>
      <c r="J145" s="197"/>
      <c r="K145" s="197"/>
      <c r="L145" s="201"/>
      <c r="M145" s="202"/>
      <c r="N145" s="203"/>
      <c r="O145" s="203"/>
      <c r="P145" s="203"/>
      <c r="Q145" s="203"/>
      <c r="R145" s="203"/>
      <c r="S145" s="203"/>
      <c r="T145" s="204"/>
      <c r="AT145" s="205" t="s">
        <v>135</v>
      </c>
      <c r="AU145" s="205" t="s">
        <v>82</v>
      </c>
      <c r="AV145" s="12" t="s">
        <v>82</v>
      </c>
      <c r="AW145" s="12" t="s">
        <v>30</v>
      </c>
      <c r="AX145" s="12" t="s">
        <v>74</v>
      </c>
      <c r="AY145" s="205" t="s">
        <v>125</v>
      </c>
    </row>
    <row r="146" spans="1:65" s="13" customFormat="1">
      <c r="B146" s="206"/>
      <c r="C146" s="207"/>
      <c r="D146" s="191" t="s">
        <v>135</v>
      </c>
      <c r="E146" s="208" t="s">
        <v>1</v>
      </c>
      <c r="F146" s="209" t="s">
        <v>153</v>
      </c>
      <c r="G146" s="207"/>
      <c r="H146" s="210">
        <v>156</v>
      </c>
      <c r="I146" s="207"/>
      <c r="J146" s="207"/>
      <c r="K146" s="207"/>
      <c r="L146" s="212"/>
      <c r="M146" s="213"/>
      <c r="N146" s="214"/>
      <c r="O146" s="214"/>
      <c r="P146" s="214"/>
      <c r="Q146" s="214"/>
      <c r="R146" s="214"/>
      <c r="S146" s="214"/>
      <c r="T146" s="215"/>
      <c r="AT146" s="216" t="s">
        <v>135</v>
      </c>
      <c r="AU146" s="216" t="s">
        <v>82</v>
      </c>
      <c r="AV146" s="13" t="s">
        <v>84</v>
      </c>
      <c r="AW146" s="13" t="s">
        <v>30</v>
      </c>
      <c r="AX146" s="13" t="s">
        <v>74</v>
      </c>
      <c r="AY146" s="216" t="s">
        <v>125</v>
      </c>
    </row>
    <row r="147" spans="1:65" s="12" customFormat="1">
      <c r="B147" s="196"/>
      <c r="C147" s="197"/>
      <c r="D147" s="191" t="s">
        <v>135</v>
      </c>
      <c r="E147" s="198" t="s">
        <v>1</v>
      </c>
      <c r="F147" s="199" t="s">
        <v>154</v>
      </c>
      <c r="G147" s="197"/>
      <c r="H147" s="198" t="s">
        <v>1</v>
      </c>
      <c r="I147" s="197"/>
      <c r="J147" s="197"/>
      <c r="K147" s="197"/>
      <c r="L147" s="201"/>
      <c r="M147" s="202"/>
      <c r="N147" s="203"/>
      <c r="O147" s="203"/>
      <c r="P147" s="203"/>
      <c r="Q147" s="203"/>
      <c r="R147" s="203"/>
      <c r="S147" s="203"/>
      <c r="T147" s="204"/>
      <c r="AT147" s="205" t="s">
        <v>135</v>
      </c>
      <c r="AU147" s="205" t="s">
        <v>82</v>
      </c>
      <c r="AV147" s="12" t="s">
        <v>82</v>
      </c>
      <c r="AW147" s="12" t="s">
        <v>30</v>
      </c>
      <c r="AX147" s="12" t="s">
        <v>74</v>
      </c>
      <c r="AY147" s="205" t="s">
        <v>125</v>
      </c>
    </row>
    <row r="148" spans="1:65" s="13" customFormat="1">
      <c r="B148" s="206"/>
      <c r="C148" s="207"/>
      <c r="D148" s="191" t="s">
        <v>135</v>
      </c>
      <c r="E148" s="208" t="s">
        <v>1</v>
      </c>
      <c r="F148" s="209" t="s">
        <v>155</v>
      </c>
      <c r="G148" s="207"/>
      <c r="H148" s="210">
        <v>18</v>
      </c>
      <c r="I148" s="207"/>
      <c r="J148" s="207"/>
      <c r="K148" s="207"/>
      <c r="L148" s="212"/>
      <c r="M148" s="213"/>
      <c r="N148" s="214"/>
      <c r="O148" s="214"/>
      <c r="P148" s="214"/>
      <c r="Q148" s="214"/>
      <c r="R148" s="214"/>
      <c r="S148" s="214"/>
      <c r="T148" s="215"/>
      <c r="AT148" s="216" t="s">
        <v>135</v>
      </c>
      <c r="AU148" s="216" t="s">
        <v>82</v>
      </c>
      <c r="AV148" s="13" t="s">
        <v>84</v>
      </c>
      <c r="AW148" s="13" t="s">
        <v>30</v>
      </c>
      <c r="AX148" s="13" t="s">
        <v>74</v>
      </c>
      <c r="AY148" s="216" t="s">
        <v>125</v>
      </c>
    </row>
    <row r="149" spans="1:65" s="14" customFormat="1">
      <c r="B149" s="217"/>
      <c r="C149" s="218"/>
      <c r="D149" s="191" t="s">
        <v>135</v>
      </c>
      <c r="E149" s="219" t="s">
        <v>1</v>
      </c>
      <c r="F149" s="220" t="s">
        <v>138</v>
      </c>
      <c r="G149" s="218"/>
      <c r="H149" s="221">
        <v>294</v>
      </c>
      <c r="I149" s="218"/>
      <c r="J149" s="218"/>
      <c r="K149" s="218"/>
      <c r="L149" s="223"/>
      <c r="M149" s="224"/>
      <c r="N149" s="225"/>
      <c r="O149" s="225"/>
      <c r="P149" s="225"/>
      <c r="Q149" s="225"/>
      <c r="R149" s="225"/>
      <c r="S149" s="225"/>
      <c r="T149" s="226"/>
      <c r="AT149" s="227" t="s">
        <v>135</v>
      </c>
      <c r="AU149" s="227" t="s">
        <v>82</v>
      </c>
      <c r="AV149" s="14" t="s">
        <v>132</v>
      </c>
      <c r="AW149" s="14" t="s">
        <v>30</v>
      </c>
      <c r="AX149" s="14" t="s">
        <v>82</v>
      </c>
      <c r="AY149" s="227" t="s">
        <v>125</v>
      </c>
    </row>
    <row r="150" spans="1:65" s="12" customFormat="1">
      <c r="B150" s="196"/>
      <c r="C150" s="197"/>
      <c r="D150" s="191" t="s">
        <v>135</v>
      </c>
      <c r="E150" s="198" t="s">
        <v>1</v>
      </c>
      <c r="F150" s="199" t="s">
        <v>139</v>
      </c>
      <c r="G150" s="197"/>
      <c r="H150" s="198" t="s">
        <v>1</v>
      </c>
      <c r="I150" s="197"/>
      <c r="J150" s="197"/>
      <c r="K150" s="197"/>
      <c r="L150" s="201"/>
      <c r="M150" s="202"/>
      <c r="N150" s="203"/>
      <c r="O150" s="203"/>
      <c r="P150" s="203"/>
      <c r="Q150" s="203"/>
      <c r="R150" s="203"/>
      <c r="S150" s="203"/>
      <c r="T150" s="204"/>
      <c r="AT150" s="205" t="s">
        <v>135</v>
      </c>
      <c r="AU150" s="205" t="s">
        <v>82</v>
      </c>
      <c r="AV150" s="12" t="s">
        <v>82</v>
      </c>
      <c r="AW150" s="12" t="s">
        <v>30</v>
      </c>
      <c r="AX150" s="12" t="s">
        <v>74</v>
      </c>
      <c r="AY150" s="205" t="s">
        <v>125</v>
      </c>
    </row>
    <row r="151" spans="1:65" s="2" customFormat="1" ht="24.2" customHeight="1">
      <c r="A151" s="33"/>
      <c r="B151" s="34"/>
      <c r="C151" s="177" t="s">
        <v>156</v>
      </c>
      <c r="D151" s="177" t="s">
        <v>126</v>
      </c>
      <c r="E151" s="178" t="s">
        <v>157</v>
      </c>
      <c r="F151" s="179" t="s">
        <v>158</v>
      </c>
      <c r="G151" s="180" t="s">
        <v>159</v>
      </c>
      <c r="H151" s="181">
        <v>953</v>
      </c>
      <c r="I151" s="241"/>
      <c r="J151" s="183">
        <f>ROUND(I151*H151,2)</f>
        <v>0</v>
      </c>
      <c r="K151" s="179" t="s">
        <v>130</v>
      </c>
      <c r="L151" s="184"/>
      <c r="M151" s="185" t="s">
        <v>1</v>
      </c>
      <c r="N151" s="186" t="s">
        <v>39</v>
      </c>
      <c r="O151" s="70"/>
      <c r="P151" s="187">
        <f>O151*H151</f>
        <v>0</v>
      </c>
      <c r="Q151" s="187">
        <v>0.32705000000000001</v>
      </c>
      <c r="R151" s="187">
        <f>Q151*H151</f>
        <v>311.67865</v>
      </c>
      <c r="S151" s="187">
        <v>0</v>
      </c>
      <c r="T151" s="188">
        <f>S151*H151</f>
        <v>0</v>
      </c>
      <c r="U151" s="33"/>
      <c r="V151" s="33"/>
      <c r="W151" s="33"/>
      <c r="X151" s="33"/>
      <c r="Y151" s="33"/>
      <c r="Z151" s="33"/>
      <c r="AA151" s="33"/>
      <c r="AB151" s="33"/>
      <c r="AC151" s="33"/>
      <c r="AD151" s="33"/>
      <c r="AE151" s="33"/>
      <c r="AR151" s="189" t="s">
        <v>131</v>
      </c>
      <c r="AT151" s="189" t="s">
        <v>126</v>
      </c>
      <c r="AU151" s="189" t="s">
        <v>82</v>
      </c>
      <c r="AY151" s="16" t="s">
        <v>125</v>
      </c>
      <c r="BE151" s="190">
        <f>IF(N151="základní",J151,0)</f>
        <v>0</v>
      </c>
      <c r="BF151" s="190">
        <f>IF(N151="snížená",J151,0)</f>
        <v>0</v>
      </c>
      <c r="BG151" s="190">
        <f>IF(N151="zákl. přenesená",J151,0)</f>
        <v>0</v>
      </c>
      <c r="BH151" s="190">
        <f>IF(N151="sníž. přenesená",J151,0)</f>
        <v>0</v>
      </c>
      <c r="BI151" s="190">
        <f>IF(N151="nulová",J151,0)</f>
        <v>0</v>
      </c>
      <c r="BJ151" s="16" t="s">
        <v>82</v>
      </c>
      <c r="BK151" s="190">
        <f>ROUND(I151*H151,2)</f>
        <v>0</v>
      </c>
      <c r="BL151" s="16" t="s">
        <v>132</v>
      </c>
      <c r="BM151" s="189" t="s">
        <v>160</v>
      </c>
    </row>
    <row r="152" spans="1:65" s="2" customFormat="1" ht="19.5">
      <c r="A152" s="33"/>
      <c r="B152" s="34"/>
      <c r="C152" s="35"/>
      <c r="D152" s="191" t="s">
        <v>134</v>
      </c>
      <c r="E152" s="35"/>
      <c r="F152" s="192" t="s">
        <v>158</v>
      </c>
      <c r="G152" s="35"/>
      <c r="H152" s="35"/>
      <c r="I152" s="35"/>
      <c r="J152" s="35"/>
      <c r="K152" s="35"/>
      <c r="L152" s="38"/>
      <c r="M152" s="194"/>
      <c r="N152" s="195"/>
      <c r="O152" s="70"/>
      <c r="P152" s="70"/>
      <c r="Q152" s="70"/>
      <c r="R152" s="70"/>
      <c r="S152" s="70"/>
      <c r="T152" s="71"/>
      <c r="U152" s="33"/>
      <c r="V152" s="33"/>
      <c r="W152" s="33"/>
      <c r="X152" s="33"/>
      <c r="Y152" s="33"/>
      <c r="Z152" s="33"/>
      <c r="AA152" s="33"/>
      <c r="AB152" s="33"/>
      <c r="AC152" s="33"/>
      <c r="AD152" s="33"/>
      <c r="AE152" s="33"/>
      <c r="AT152" s="16" t="s">
        <v>134</v>
      </c>
      <c r="AU152" s="16" t="s">
        <v>82</v>
      </c>
    </row>
    <row r="153" spans="1:65" s="12" customFormat="1">
      <c r="B153" s="196"/>
      <c r="C153" s="197"/>
      <c r="D153" s="191" t="s">
        <v>135</v>
      </c>
      <c r="E153" s="198" t="s">
        <v>1</v>
      </c>
      <c r="F153" s="199" t="s">
        <v>161</v>
      </c>
      <c r="G153" s="197"/>
      <c r="H153" s="198" t="s">
        <v>1</v>
      </c>
      <c r="I153" s="197"/>
      <c r="J153" s="197"/>
      <c r="K153" s="197"/>
      <c r="L153" s="201"/>
      <c r="M153" s="202"/>
      <c r="N153" s="203"/>
      <c r="O153" s="203"/>
      <c r="P153" s="203"/>
      <c r="Q153" s="203"/>
      <c r="R153" s="203"/>
      <c r="S153" s="203"/>
      <c r="T153" s="204"/>
      <c r="AT153" s="205" t="s">
        <v>135</v>
      </c>
      <c r="AU153" s="205" t="s">
        <v>82</v>
      </c>
      <c r="AV153" s="12" t="s">
        <v>82</v>
      </c>
      <c r="AW153" s="12" t="s">
        <v>30</v>
      </c>
      <c r="AX153" s="12" t="s">
        <v>74</v>
      </c>
      <c r="AY153" s="205" t="s">
        <v>125</v>
      </c>
    </row>
    <row r="154" spans="1:65" s="13" customFormat="1">
      <c r="B154" s="206"/>
      <c r="C154" s="207"/>
      <c r="D154" s="191" t="s">
        <v>135</v>
      </c>
      <c r="E154" s="208" t="s">
        <v>1</v>
      </c>
      <c r="F154" s="209" t="s">
        <v>162</v>
      </c>
      <c r="G154" s="207"/>
      <c r="H154" s="210">
        <v>623.20000000000005</v>
      </c>
      <c r="I154" s="207"/>
      <c r="J154" s="207"/>
      <c r="K154" s="207"/>
      <c r="L154" s="212"/>
      <c r="M154" s="213"/>
      <c r="N154" s="214"/>
      <c r="O154" s="214"/>
      <c r="P154" s="214"/>
      <c r="Q154" s="214"/>
      <c r="R154" s="214"/>
      <c r="S154" s="214"/>
      <c r="T154" s="215"/>
      <c r="AT154" s="216" t="s">
        <v>135</v>
      </c>
      <c r="AU154" s="216" t="s">
        <v>82</v>
      </c>
      <c r="AV154" s="13" t="s">
        <v>84</v>
      </c>
      <c r="AW154" s="13" t="s">
        <v>30</v>
      </c>
      <c r="AX154" s="13" t="s">
        <v>74</v>
      </c>
      <c r="AY154" s="216" t="s">
        <v>125</v>
      </c>
    </row>
    <row r="155" spans="1:65" s="13" customFormat="1">
      <c r="B155" s="206"/>
      <c r="C155" s="207"/>
      <c r="D155" s="191" t="s">
        <v>135</v>
      </c>
      <c r="E155" s="208" t="s">
        <v>1</v>
      </c>
      <c r="F155" s="209" t="s">
        <v>163</v>
      </c>
      <c r="G155" s="207"/>
      <c r="H155" s="210">
        <v>0.8</v>
      </c>
      <c r="I155" s="207"/>
      <c r="J155" s="207"/>
      <c r="K155" s="207"/>
      <c r="L155" s="212"/>
      <c r="M155" s="213"/>
      <c r="N155" s="214"/>
      <c r="O155" s="214"/>
      <c r="P155" s="214"/>
      <c r="Q155" s="214"/>
      <c r="R155" s="214"/>
      <c r="S155" s="214"/>
      <c r="T155" s="215"/>
      <c r="AT155" s="216" t="s">
        <v>135</v>
      </c>
      <c r="AU155" s="216" t="s">
        <v>82</v>
      </c>
      <c r="AV155" s="13" t="s">
        <v>84</v>
      </c>
      <c r="AW155" s="13" t="s">
        <v>30</v>
      </c>
      <c r="AX155" s="13" t="s">
        <v>74</v>
      </c>
      <c r="AY155" s="216" t="s">
        <v>125</v>
      </c>
    </row>
    <row r="156" spans="1:65" s="12" customFormat="1">
      <c r="B156" s="196"/>
      <c r="C156" s="197"/>
      <c r="D156" s="191" t="s">
        <v>135</v>
      </c>
      <c r="E156" s="198" t="s">
        <v>1</v>
      </c>
      <c r="F156" s="199" t="s">
        <v>164</v>
      </c>
      <c r="G156" s="197"/>
      <c r="H156" s="198" t="s">
        <v>1</v>
      </c>
      <c r="I156" s="197"/>
      <c r="J156" s="197"/>
      <c r="K156" s="197"/>
      <c r="L156" s="201"/>
      <c r="M156" s="202"/>
      <c r="N156" s="203"/>
      <c r="O156" s="203"/>
      <c r="P156" s="203"/>
      <c r="Q156" s="203"/>
      <c r="R156" s="203"/>
      <c r="S156" s="203"/>
      <c r="T156" s="204"/>
      <c r="AT156" s="205" t="s">
        <v>135</v>
      </c>
      <c r="AU156" s="205" t="s">
        <v>82</v>
      </c>
      <c r="AV156" s="12" t="s">
        <v>82</v>
      </c>
      <c r="AW156" s="12" t="s">
        <v>30</v>
      </c>
      <c r="AX156" s="12" t="s">
        <v>74</v>
      </c>
      <c r="AY156" s="205" t="s">
        <v>125</v>
      </c>
    </row>
    <row r="157" spans="1:65" s="13" customFormat="1">
      <c r="B157" s="206"/>
      <c r="C157" s="207"/>
      <c r="D157" s="191" t="s">
        <v>135</v>
      </c>
      <c r="E157" s="208" t="s">
        <v>1</v>
      </c>
      <c r="F157" s="209" t="s">
        <v>165</v>
      </c>
      <c r="G157" s="207"/>
      <c r="H157" s="210">
        <v>54</v>
      </c>
      <c r="I157" s="207"/>
      <c r="J157" s="207"/>
      <c r="K157" s="207"/>
      <c r="L157" s="212"/>
      <c r="M157" s="213"/>
      <c r="N157" s="214"/>
      <c r="O157" s="214"/>
      <c r="P157" s="214"/>
      <c r="Q157" s="214"/>
      <c r="R157" s="214"/>
      <c r="S157" s="214"/>
      <c r="T157" s="215"/>
      <c r="AT157" s="216" t="s">
        <v>135</v>
      </c>
      <c r="AU157" s="216" t="s">
        <v>82</v>
      </c>
      <c r="AV157" s="13" t="s">
        <v>84</v>
      </c>
      <c r="AW157" s="13" t="s">
        <v>30</v>
      </c>
      <c r="AX157" s="13" t="s">
        <v>74</v>
      </c>
      <c r="AY157" s="216" t="s">
        <v>125</v>
      </c>
    </row>
    <row r="158" spans="1:65" s="12" customFormat="1">
      <c r="B158" s="196"/>
      <c r="C158" s="197"/>
      <c r="D158" s="191" t="s">
        <v>135</v>
      </c>
      <c r="E158" s="198" t="s">
        <v>1</v>
      </c>
      <c r="F158" s="199" t="s">
        <v>166</v>
      </c>
      <c r="G158" s="197"/>
      <c r="H158" s="198" t="s">
        <v>1</v>
      </c>
      <c r="I158" s="197"/>
      <c r="J158" s="197"/>
      <c r="K158" s="197"/>
      <c r="L158" s="201"/>
      <c r="M158" s="202"/>
      <c r="N158" s="203"/>
      <c r="O158" s="203"/>
      <c r="P158" s="203"/>
      <c r="Q158" s="203"/>
      <c r="R158" s="203"/>
      <c r="S158" s="203"/>
      <c r="T158" s="204"/>
      <c r="AT158" s="205" t="s">
        <v>135</v>
      </c>
      <c r="AU158" s="205" t="s">
        <v>82</v>
      </c>
      <c r="AV158" s="12" t="s">
        <v>82</v>
      </c>
      <c r="AW158" s="12" t="s">
        <v>30</v>
      </c>
      <c r="AX158" s="12" t="s">
        <v>74</v>
      </c>
      <c r="AY158" s="205" t="s">
        <v>125</v>
      </c>
    </row>
    <row r="159" spans="1:65" s="13" customFormat="1">
      <c r="B159" s="206"/>
      <c r="C159" s="207"/>
      <c r="D159" s="191" t="s">
        <v>135</v>
      </c>
      <c r="E159" s="208" t="s">
        <v>1</v>
      </c>
      <c r="F159" s="209" t="s">
        <v>167</v>
      </c>
      <c r="G159" s="207"/>
      <c r="H159" s="210">
        <v>329.64</v>
      </c>
      <c r="I159" s="207"/>
      <c r="J159" s="207"/>
      <c r="K159" s="207"/>
      <c r="L159" s="212"/>
      <c r="M159" s="213"/>
      <c r="N159" s="214"/>
      <c r="O159" s="214"/>
      <c r="P159" s="214"/>
      <c r="Q159" s="214"/>
      <c r="R159" s="214"/>
      <c r="S159" s="214"/>
      <c r="T159" s="215"/>
      <c r="AT159" s="216" t="s">
        <v>135</v>
      </c>
      <c r="AU159" s="216" t="s">
        <v>82</v>
      </c>
      <c r="AV159" s="13" t="s">
        <v>84</v>
      </c>
      <c r="AW159" s="13" t="s">
        <v>30</v>
      </c>
      <c r="AX159" s="13" t="s">
        <v>74</v>
      </c>
      <c r="AY159" s="216" t="s">
        <v>125</v>
      </c>
    </row>
    <row r="160" spans="1:65" s="13" customFormat="1">
      <c r="B160" s="206"/>
      <c r="C160" s="207"/>
      <c r="D160" s="191" t="s">
        <v>135</v>
      </c>
      <c r="E160" s="208" t="s">
        <v>1</v>
      </c>
      <c r="F160" s="209" t="s">
        <v>168</v>
      </c>
      <c r="G160" s="207"/>
      <c r="H160" s="210">
        <v>0.36</v>
      </c>
      <c r="I160" s="207"/>
      <c r="J160" s="207"/>
      <c r="K160" s="207"/>
      <c r="L160" s="212"/>
      <c r="M160" s="213"/>
      <c r="N160" s="214"/>
      <c r="O160" s="214"/>
      <c r="P160" s="214"/>
      <c r="Q160" s="214"/>
      <c r="R160" s="214"/>
      <c r="S160" s="214"/>
      <c r="T160" s="215"/>
      <c r="AT160" s="216" t="s">
        <v>135</v>
      </c>
      <c r="AU160" s="216" t="s">
        <v>82</v>
      </c>
      <c r="AV160" s="13" t="s">
        <v>84</v>
      </c>
      <c r="AW160" s="13" t="s">
        <v>30</v>
      </c>
      <c r="AX160" s="13" t="s">
        <v>74</v>
      </c>
      <c r="AY160" s="216" t="s">
        <v>125</v>
      </c>
    </row>
    <row r="161" spans="1:65" s="12" customFormat="1">
      <c r="B161" s="196"/>
      <c r="C161" s="197"/>
      <c r="D161" s="191" t="s">
        <v>135</v>
      </c>
      <c r="E161" s="198" t="s">
        <v>1</v>
      </c>
      <c r="F161" s="199" t="s">
        <v>169</v>
      </c>
      <c r="G161" s="197"/>
      <c r="H161" s="198" t="s">
        <v>1</v>
      </c>
      <c r="I161" s="197"/>
      <c r="J161" s="197"/>
      <c r="K161" s="197"/>
      <c r="L161" s="201"/>
      <c r="M161" s="202"/>
      <c r="N161" s="203"/>
      <c r="O161" s="203"/>
      <c r="P161" s="203"/>
      <c r="Q161" s="203"/>
      <c r="R161" s="203"/>
      <c r="S161" s="203"/>
      <c r="T161" s="204"/>
      <c r="AT161" s="205" t="s">
        <v>135</v>
      </c>
      <c r="AU161" s="205" t="s">
        <v>82</v>
      </c>
      <c r="AV161" s="12" t="s">
        <v>82</v>
      </c>
      <c r="AW161" s="12" t="s">
        <v>30</v>
      </c>
      <c r="AX161" s="12" t="s">
        <v>74</v>
      </c>
      <c r="AY161" s="205" t="s">
        <v>125</v>
      </c>
    </row>
    <row r="162" spans="1:65" s="13" customFormat="1">
      <c r="B162" s="206"/>
      <c r="C162" s="207"/>
      <c r="D162" s="191" t="s">
        <v>135</v>
      </c>
      <c r="E162" s="208" t="s">
        <v>1</v>
      </c>
      <c r="F162" s="209" t="s">
        <v>170</v>
      </c>
      <c r="G162" s="207"/>
      <c r="H162" s="210">
        <v>-55</v>
      </c>
      <c r="I162" s="207"/>
      <c r="J162" s="207"/>
      <c r="K162" s="207"/>
      <c r="L162" s="212"/>
      <c r="M162" s="213"/>
      <c r="N162" s="214"/>
      <c r="O162" s="214"/>
      <c r="P162" s="214"/>
      <c r="Q162" s="214"/>
      <c r="R162" s="214"/>
      <c r="S162" s="214"/>
      <c r="T162" s="215"/>
      <c r="AT162" s="216" t="s">
        <v>135</v>
      </c>
      <c r="AU162" s="216" t="s">
        <v>82</v>
      </c>
      <c r="AV162" s="13" t="s">
        <v>84</v>
      </c>
      <c r="AW162" s="13" t="s">
        <v>30</v>
      </c>
      <c r="AX162" s="13" t="s">
        <v>74</v>
      </c>
      <c r="AY162" s="216" t="s">
        <v>125</v>
      </c>
    </row>
    <row r="163" spans="1:65" s="14" customFormat="1">
      <c r="B163" s="217"/>
      <c r="C163" s="218"/>
      <c r="D163" s="191" t="s">
        <v>135</v>
      </c>
      <c r="E163" s="219" t="s">
        <v>1</v>
      </c>
      <c r="F163" s="220" t="s">
        <v>138</v>
      </c>
      <c r="G163" s="218"/>
      <c r="H163" s="221">
        <v>953</v>
      </c>
      <c r="I163" s="218"/>
      <c r="J163" s="218"/>
      <c r="K163" s="218"/>
      <c r="L163" s="223"/>
      <c r="M163" s="224"/>
      <c r="N163" s="225"/>
      <c r="O163" s="225"/>
      <c r="P163" s="225"/>
      <c r="Q163" s="225"/>
      <c r="R163" s="225"/>
      <c r="S163" s="225"/>
      <c r="T163" s="226"/>
      <c r="AT163" s="227" t="s">
        <v>135</v>
      </c>
      <c r="AU163" s="227" t="s">
        <v>82</v>
      </c>
      <c r="AV163" s="14" t="s">
        <v>132</v>
      </c>
      <c r="AW163" s="14" t="s">
        <v>30</v>
      </c>
      <c r="AX163" s="14" t="s">
        <v>82</v>
      </c>
      <c r="AY163" s="227" t="s">
        <v>125</v>
      </c>
    </row>
    <row r="164" spans="1:65" s="12" customFormat="1">
      <c r="B164" s="196"/>
      <c r="C164" s="197"/>
      <c r="D164" s="191" t="s">
        <v>135</v>
      </c>
      <c r="E164" s="198" t="s">
        <v>1</v>
      </c>
      <c r="F164" s="199" t="s">
        <v>139</v>
      </c>
      <c r="G164" s="197"/>
      <c r="H164" s="198" t="s">
        <v>1</v>
      </c>
      <c r="I164" s="197"/>
      <c r="J164" s="197"/>
      <c r="K164" s="197"/>
      <c r="L164" s="201"/>
      <c r="M164" s="202"/>
      <c r="N164" s="203"/>
      <c r="O164" s="203"/>
      <c r="P164" s="203"/>
      <c r="Q164" s="203"/>
      <c r="R164" s="203"/>
      <c r="S164" s="203"/>
      <c r="T164" s="204"/>
      <c r="AT164" s="205" t="s">
        <v>135</v>
      </c>
      <c r="AU164" s="205" t="s">
        <v>82</v>
      </c>
      <c r="AV164" s="12" t="s">
        <v>82</v>
      </c>
      <c r="AW164" s="12" t="s">
        <v>30</v>
      </c>
      <c r="AX164" s="12" t="s">
        <v>74</v>
      </c>
      <c r="AY164" s="205" t="s">
        <v>125</v>
      </c>
    </row>
    <row r="165" spans="1:65" s="2" customFormat="1" ht="21.75" customHeight="1">
      <c r="A165" s="33"/>
      <c r="B165" s="34"/>
      <c r="C165" s="177" t="s">
        <v>132</v>
      </c>
      <c r="D165" s="177" t="s">
        <v>126</v>
      </c>
      <c r="E165" s="178" t="s">
        <v>171</v>
      </c>
      <c r="F165" s="179" t="s">
        <v>172</v>
      </c>
      <c r="G165" s="180" t="s">
        <v>159</v>
      </c>
      <c r="H165" s="181">
        <v>9</v>
      </c>
      <c r="I165" s="241"/>
      <c r="J165" s="183">
        <f>ROUND(I165*H165,2)</f>
        <v>0</v>
      </c>
      <c r="K165" s="179" t="s">
        <v>130</v>
      </c>
      <c r="L165" s="184"/>
      <c r="M165" s="185" t="s">
        <v>1</v>
      </c>
      <c r="N165" s="186" t="s">
        <v>39</v>
      </c>
      <c r="O165" s="70"/>
      <c r="P165" s="187">
        <f>O165*H165</f>
        <v>0</v>
      </c>
      <c r="Q165" s="187">
        <v>0.32</v>
      </c>
      <c r="R165" s="187">
        <f>Q165*H165</f>
        <v>2.88</v>
      </c>
      <c r="S165" s="187">
        <v>0</v>
      </c>
      <c r="T165" s="188">
        <f>S165*H165</f>
        <v>0</v>
      </c>
      <c r="U165" s="33"/>
      <c r="V165" s="33"/>
      <c r="W165" s="33"/>
      <c r="X165" s="33"/>
      <c r="Y165" s="33"/>
      <c r="Z165" s="33"/>
      <c r="AA165" s="33"/>
      <c r="AB165" s="33"/>
      <c r="AC165" s="33"/>
      <c r="AD165" s="33"/>
      <c r="AE165" s="33"/>
      <c r="AR165" s="189" t="s">
        <v>131</v>
      </c>
      <c r="AT165" s="189" t="s">
        <v>126</v>
      </c>
      <c r="AU165" s="189" t="s">
        <v>82</v>
      </c>
      <c r="AY165" s="16" t="s">
        <v>125</v>
      </c>
      <c r="BE165" s="190">
        <f>IF(N165="základní",J165,0)</f>
        <v>0</v>
      </c>
      <c r="BF165" s="190">
        <f>IF(N165="snížená",J165,0)</f>
        <v>0</v>
      </c>
      <c r="BG165" s="190">
        <f>IF(N165="zákl. přenesená",J165,0)</f>
        <v>0</v>
      </c>
      <c r="BH165" s="190">
        <f>IF(N165="sníž. přenesená",J165,0)</f>
        <v>0</v>
      </c>
      <c r="BI165" s="190">
        <f>IF(N165="nulová",J165,0)</f>
        <v>0</v>
      </c>
      <c r="BJ165" s="16" t="s">
        <v>82</v>
      </c>
      <c r="BK165" s="190">
        <f>ROUND(I165*H165,2)</f>
        <v>0</v>
      </c>
      <c r="BL165" s="16" t="s">
        <v>132</v>
      </c>
      <c r="BM165" s="189" t="s">
        <v>173</v>
      </c>
    </row>
    <row r="166" spans="1:65" s="2" customFormat="1">
      <c r="A166" s="33"/>
      <c r="B166" s="34"/>
      <c r="C166" s="35"/>
      <c r="D166" s="191" t="s">
        <v>134</v>
      </c>
      <c r="E166" s="35"/>
      <c r="F166" s="192" t="s">
        <v>172</v>
      </c>
      <c r="G166" s="35"/>
      <c r="H166" s="35"/>
      <c r="I166" s="35"/>
      <c r="J166" s="35"/>
      <c r="K166" s="35"/>
      <c r="L166" s="38"/>
      <c r="M166" s="194"/>
      <c r="N166" s="195"/>
      <c r="O166" s="70"/>
      <c r="P166" s="70"/>
      <c r="Q166" s="70"/>
      <c r="R166" s="70"/>
      <c r="S166" s="70"/>
      <c r="T166" s="71"/>
      <c r="U166" s="33"/>
      <c r="V166" s="33"/>
      <c r="W166" s="33"/>
      <c r="X166" s="33"/>
      <c r="Y166" s="33"/>
      <c r="Z166" s="33"/>
      <c r="AA166" s="33"/>
      <c r="AB166" s="33"/>
      <c r="AC166" s="33"/>
      <c r="AD166" s="33"/>
      <c r="AE166" s="33"/>
      <c r="AT166" s="16" t="s">
        <v>134</v>
      </c>
      <c r="AU166" s="16" t="s">
        <v>82</v>
      </c>
    </row>
    <row r="167" spans="1:65" s="12" customFormat="1">
      <c r="B167" s="196"/>
      <c r="C167" s="197"/>
      <c r="D167" s="191" t="s">
        <v>135</v>
      </c>
      <c r="E167" s="198" t="s">
        <v>1</v>
      </c>
      <c r="F167" s="199" t="s">
        <v>174</v>
      </c>
      <c r="G167" s="197"/>
      <c r="H167" s="198" t="s">
        <v>1</v>
      </c>
      <c r="I167" s="197"/>
      <c r="J167" s="197"/>
      <c r="K167" s="197"/>
      <c r="L167" s="201"/>
      <c r="M167" s="202"/>
      <c r="N167" s="203"/>
      <c r="O167" s="203"/>
      <c r="P167" s="203"/>
      <c r="Q167" s="203"/>
      <c r="R167" s="203"/>
      <c r="S167" s="203"/>
      <c r="T167" s="204"/>
      <c r="AT167" s="205" t="s">
        <v>135</v>
      </c>
      <c r="AU167" s="205" t="s">
        <v>82</v>
      </c>
      <c r="AV167" s="12" t="s">
        <v>82</v>
      </c>
      <c r="AW167" s="12" t="s">
        <v>30</v>
      </c>
      <c r="AX167" s="12" t="s">
        <v>74</v>
      </c>
      <c r="AY167" s="205" t="s">
        <v>125</v>
      </c>
    </row>
    <row r="168" spans="1:65" s="13" customFormat="1">
      <c r="B168" s="206"/>
      <c r="C168" s="207"/>
      <c r="D168" s="191" t="s">
        <v>135</v>
      </c>
      <c r="E168" s="208" t="s">
        <v>1</v>
      </c>
      <c r="F168" s="209" t="s">
        <v>175</v>
      </c>
      <c r="G168" s="207"/>
      <c r="H168" s="210">
        <v>9</v>
      </c>
      <c r="I168" s="207"/>
      <c r="J168" s="207"/>
      <c r="K168" s="207"/>
      <c r="L168" s="212"/>
      <c r="M168" s="213"/>
      <c r="N168" s="214"/>
      <c r="O168" s="214"/>
      <c r="P168" s="214"/>
      <c r="Q168" s="214"/>
      <c r="R168" s="214"/>
      <c r="S168" s="214"/>
      <c r="T168" s="215"/>
      <c r="AT168" s="216" t="s">
        <v>135</v>
      </c>
      <c r="AU168" s="216" t="s">
        <v>82</v>
      </c>
      <c r="AV168" s="13" t="s">
        <v>84</v>
      </c>
      <c r="AW168" s="13" t="s">
        <v>30</v>
      </c>
      <c r="AX168" s="13" t="s">
        <v>74</v>
      </c>
      <c r="AY168" s="216" t="s">
        <v>125</v>
      </c>
    </row>
    <row r="169" spans="1:65" s="14" customFormat="1">
      <c r="B169" s="217"/>
      <c r="C169" s="218"/>
      <c r="D169" s="191" t="s">
        <v>135</v>
      </c>
      <c r="E169" s="219" t="s">
        <v>1</v>
      </c>
      <c r="F169" s="220" t="s">
        <v>138</v>
      </c>
      <c r="G169" s="218"/>
      <c r="H169" s="221">
        <v>9</v>
      </c>
      <c r="I169" s="218"/>
      <c r="J169" s="218"/>
      <c r="K169" s="218"/>
      <c r="L169" s="223"/>
      <c r="M169" s="224"/>
      <c r="N169" s="225"/>
      <c r="O169" s="225"/>
      <c r="P169" s="225"/>
      <c r="Q169" s="225"/>
      <c r="R169" s="225"/>
      <c r="S169" s="225"/>
      <c r="T169" s="226"/>
      <c r="AT169" s="227" t="s">
        <v>135</v>
      </c>
      <c r="AU169" s="227" t="s">
        <v>82</v>
      </c>
      <c r="AV169" s="14" t="s">
        <v>132</v>
      </c>
      <c r="AW169" s="14" t="s">
        <v>30</v>
      </c>
      <c r="AX169" s="14" t="s">
        <v>82</v>
      </c>
      <c r="AY169" s="227" t="s">
        <v>125</v>
      </c>
    </row>
    <row r="170" spans="1:65" s="12" customFormat="1">
      <c r="B170" s="196"/>
      <c r="C170" s="197"/>
      <c r="D170" s="191" t="s">
        <v>135</v>
      </c>
      <c r="E170" s="198" t="s">
        <v>1</v>
      </c>
      <c r="F170" s="199" t="s">
        <v>139</v>
      </c>
      <c r="G170" s="197"/>
      <c r="H170" s="198" t="s">
        <v>1</v>
      </c>
      <c r="I170" s="197"/>
      <c r="J170" s="197"/>
      <c r="K170" s="197"/>
      <c r="L170" s="201"/>
      <c r="M170" s="202"/>
      <c r="N170" s="203"/>
      <c r="O170" s="203"/>
      <c r="P170" s="203"/>
      <c r="Q170" s="203"/>
      <c r="R170" s="203"/>
      <c r="S170" s="203"/>
      <c r="T170" s="204"/>
      <c r="AT170" s="205" t="s">
        <v>135</v>
      </c>
      <c r="AU170" s="205" t="s">
        <v>82</v>
      </c>
      <c r="AV170" s="12" t="s">
        <v>82</v>
      </c>
      <c r="AW170" s="12" t="s">
        <v>30</v>
      </c>
      <c r="AX170" s="12" t="s">
        <v>74</v>
      </c>
      <c r="AY170" s="205" t="s">
        <v>125</v>
      </c>
    </row>
    <row r="171" spans="1:65" s="2" customFormat="1" ht="24.2" customHeight="1">
      <c r="A171" s="33"/>
      <c r="B171" s="34"/>
      <c r="C171" s="177" t="s">
        <v>176</v>
      </c>
      <c r="D171" s="177" t="s">
        <v>126</v>
      </c>
      <c r="E171" s="178" t="s">
        <v>177</v>
      </c>
      <c r="F171" s="179" t="s">
        <v>178</v>
      </c>
      <c r="G171" s="180" t="s">
        <v>159</v>
      </c>
      <c r="H171" s="181">
        <v>1</v>
      </c>
      <c r="I171" s="241"/>
      <c r="J171" s="183">
        <f>ROUND(I171*H171,2)</f>
        <v>0</v>
      </c>
      <c r="K171" s="179" t="s">
        <v>130</v>
      </c>
      <c r="L171" s="184"/>
      <c r="M171" s="185" t="s">
        <v>1</v>
      </c>
      <c r="N171" s="186" t="s">
        <v>39</v>
      </c>
      <c r="O171" s="70"/>
      <c r="P171" s="187">
        <f>O171*H171</f>
        <v>0</v>
      </c>
      <c r="Q171" s="187">
        <v>9.2629999999999999</v>
      </c>
      <c r="R171" s="187">
        <f>Q171*H171</f>
        <v>9.2629999999999999</v>
      </c>
      <c r="S171" s="187">
        <v>0</v>
      </c>
      <c r="T171" s="188">
        <f>S171*H171</f>
        <v>0</v>
      </c>
      <c r="U171" s="33"/>
      <c r="V171" s="33"/>
      <c r="W171" s="33"/>
      <c r="X171" s="33"/>
      <c r="Y171" s="33"/>
      <c r="Z171" s="33"/>
      <c r="AA171" s="33"/>
      <c r="AB171" s="33"/>
      <c r="AC171" s="33"/>
      <c r="AD171" s="33"/>
      <c r="AE171" s="33"/>
      <c r="AR171" s="189" t="s">
        <v>131</v>
      </c>
      <c r="AT171" s="189" t="s">
        <v>126</v>
      </c>
      <c r="AU171" s="189" t="s">
        <v>82</v>
      </c>
      <c r="AY171" s="16" t="s">
        <v>125</v>
      </c>
      <c r="BE171" s="190">
        <f>IF(N171="základní",J171,0)</f>
        <v>0</v>
      </c>
      <c r="BF171" s="190">
        <f>IF(N171="snížená",J171,0)</f>
        <v>0</v>
      </c>
      <c r="BG171" s="190">
        <f>IF(N171="zákl. přenesená",J171,0)</f>
        <v>0</v>
      </c>
      <c r="BH171" s="190">
        <f>IF(N171="sníž. přenesená",J171,0)</f>
        <v>0</v>
      </c>
      <c r="BI171" s="190">
        <f>IF(N171="nulová",J171,0)</f>
        <v>0</v>
      </c>
      <c r="BJ171" s="16" t="s">
        <v>82</v>
      </c>
      <c r="BK171" s="190">
        <f>ROUND(I171*H171,2)</f>
        <v>0</v>
      </c>
      <c r="BL171" s="16" t="s">
        <v>132</v>
      </c>
      <c r="BM171" s="189" t="s">
        <v>179</v>
      </c>
    </row>
    <row r="172" spans="1:65" s="2" customFormat="1" ht="19.5">
      <c r="A172" s="33"/>
      <c r="B172" s="34"/>
      <c r="C172" s="35"/>
      <c r="D172" s="191" t="s">
        <v>134</v>
      </c>
      <c r="E172" s="35"/>
      <c r="F172" s="192" t="s">
        <v>178</v>
      </c>
      <c r="G172" s="35"/>
      <c r="H172" s="35"/>
      <c r="I172" s="35"/>
      <c r="J172" s="35"/>
      <c r="K172" s="35"/>
      <c r="L172" s="38"/>
      <c r="M172" s="194"/>
      <c r="N172" s="195"/>
      <c r="O172" s="70"/>
      <c r="P172" s="70"/>
      <c r="Q172" s="70"/>
      <c r="R172" s="70"/>
      <c r="S172" s="70"/>
      <c r="T172" s="71"/>
      <c r="U172" s="33"/>
      <c r="V172" s="33"/>
      <c r="W172" s="33"/>
      <c r="X172" s="33"/>
      <c r="Y172" s="33"/>
      <c r="Z172" s="33"/>
      <c r="AA172" s="33"/>
      <c r="AB172" s="33"/>
      <c r="AC172" s="33"/>
      <c r="AD172" s="33"/>
      <c r="AE172" s="33"/>
      <c r="AT172" s="16" t="s">
        <v>134</v>
      </c>
      <c r="AU172" s="16" t="s">
        <v>82</v>
      </c>
    </row>
    <row r="173" spans="1:65" s="12" customFormat="1">
      <c r="B173" s="196"/>
      <c r="C173" s="197"/>
      <c r="D173" s="191" t="s">
        <v>135</v>
      </c>
      <c r="E173" s="198" t="s">
        <v>1</v>
      </c>
      <c r="F173" s="199" t="s">
        <v>180</v>
      </c>
      <c r="G173" s="197"/>
      <c r="H173" s="198" t="s">
        <v>1</v>
      </c>
      <c r="I173" s="197"/>
      <c r="J173" s="197"/>
      <c r="K173" s="197"/>
      <c r="L173" s="201"/>
      <c r="M173" s="202"/>
      <c r="N173" s="203"/>
      <c r="O173" s="203"/>
      <c r="P173" s="203"/>
      <c r="Q173" s="203"/>
      <c r="R173" s="203"/>
      <c r="S173" s="203"/>
      <c r="T173" s="204"/>
      <c r="AT173" s="205" t="s">
        <v>135</v>
      </c>
      <c r="AU173" s="205" t="s">
        <v>82</v>
      </c>
      <c r="AV173" s="12" t="s">
        <v>82</v>
      </c>
      <c r="AW173" s="12" t="s">
        <v>30</v>
      </c>
      <c r="AX173" s="12" t="s">
        <v>74</v>
      </c>
      <c r="AY173" s="205" t="s">
        <v>125</v>
      </c>
    </row>
    <row r="174" spans="1:65" s="13" customFormat="1">
      <c r="B174" s="206"/>
      <c r="C174" s="207"/>
      <c r="D174" s="191" t="s">
        <v>135</v>
      </c>
      <c r="E174" s="208" t="s">
        <v>1</v>
      </c>
      <c r="F174" s="209" t="s">
        <v>82</v>
      </c>
      <c r="G174" s="207"/>
      <c r="H174" s="210">
        <v>1</v>
      </c>
      <c r="I174" s="207"/>
      <c r="J174" s="207"/>
      <c r="K174" s="207"/>
      <c r="L174" s="212"/>
      <c r="M174" s="213"/>
      <c r="N174" s="214"/>
      <c r="O174" s="214"/>
      <c r="P174" s="214"/>
      <c r="Q174" s="214"/>
      <c r="R174" s="214"/>
      <c r="S174" s="214"/>
      <c r="T174" s="215"/>
      <c r="AT174" s="216" t="s">
        <v>135</v>
      </c>
      <c r="AU174" s="216" t="s">
        <v>82</v>
      </c>
      <c r="AV174" s="13" t="s">
        <v>84</v>
      </c>
      <c r="AW174" s="13" t="s">
        <v>30</v>
      </c>
      <c r="AX174" s="13" t="s">
        <v>74</v>
      </c>
      <c r="AY174" s="216" t="s">
        <v>125</v>
      </c>
    </row>
    <row r="175" spans="1:65" s="14" customFormat="1">
      <c r="B175" s="217"/>
      <c r="C175" s="218"/>
      <c r="D175" s="191" t="s">
        <v>135</v>
      </c>
      <c r="E175" s="219" t="s">
        <v>1</v>
      </c>
      <c r="F175" s="220" t="s">
        <v>138</v>
      </c>
      <c r="G175" s="218"/>
      <c r="H175" s="221">
        <v>1</v>
      </c>
      <c r="I175" s="218"/>
      <c r="J175" s="218"/>
      <c r="K175" s="218"/>
      <c r="L175" s="223"/>
      <c r="M175" s="224"/>
      <c r="N175" s="225"/>
      <c r="O175" s="225"/>
      <c r="P175" s="225"/>
      <c r="Q175" s="225"/>
      <c r="R175" s="225"/>
      <c r="S175" s="225"/>
      <c r="T175" s="226"/>
      <c r="AT175" s="227" t="s">
        <v>135</v>
      </c>
      <c r="AU175" s="227" t="s">
        <v>82</v>
      </c>
      <c r="AV175" s="14" t="s">
        <v>132</v>
      </c>
      <c r="AW175" s="14" t="s">
        <v>30</v>
      </c>
      <c r="AX175" s="14" t="s">
        <v>82</v>
      </c>
      <c r="AY175" s="227" t="s">
        <v>125</v>
      </c>
    </row>
    <row r="176" spans="1:65" s="12" customFormat="1">
      <c r="B176" s="196"/>
      <c r="C176" s="197"/>
      <c r="D176" s="191" t="s">
        <v>135</v>
      </c>
      <c r="E176" s="198" t="s">
        <v>1</v>
      </c>
      <c r="F176" s="199" t="s">
        <v>139</v>
      </c>
      <c r="G176" s="197"/>
      <c r="H176" s="198" t="s">
        <v>1</v>
      </c>
      <c r="I176" s="197"/>
      <c r="J176" s="197"/>
      <c r="K176" s="197"/>
      <c r="L176" s="201"/>
      <c r="M176" s="202"/>
      <c r="N176" s="203"/>
      <c r="O176" s="203"/>
      <c r="P176" s="203"/>
      <c r="Q176" s="203"/>
      <c r="R176" s="203"/>
      <c r="S176" s="203"/>
      <c r="T176" s="204"/>
      <c r="AT176" s="205" t="s">
        <v>135</v>
      </c>
      <c r="AU176" s="205" t="s">
        <v>82</v>
      </c>
      <c r="AV176" s="12" t="s">
        <v>82</v>
      </c>
      <c r="AW176" s="12" t="s">
        <v>30</v>
      </c>
      <c r="AX176" s="12" t="s">
        <v>74</v>
      </c>
      <c r="AY176" s="205" t="s">
        <v>125</v>
      </c>
    </row>
    <row r="177" spans="1:65" s="2" customFormat="1" ht="24.2" customHeight="1">
      <c r="A177" s="33"/>
      <c r="B177" s="34"/>
      <c r="C177" s="177" t="s">
        <v>181</v>
      </c>
      <c r="D177" s="177" t="s">
        <v>126</v>
      </c>
      <c r="E177" s="178" t="s">
        <v>182</v>
      </c>
      <c r="F177" s="179" t="s">
        <v>183</v>
      </c>
      <c r="G177" s="180" t="s">
        <v>159</v>
      </c>
      <c r="H177" s="181">
        <v>2</v>
      </c>
      <c r="I177" s="241"/>
      <c r="J177" s="183">
        <f>ROUND(I177*H177,2)</f>
        <v>0</v>
      </c>
      <c r="K177" s="179" t="s">
        <v>130</v>
      </c>
      <c r="L177" s="184"/>
      <c r="M177" s="185" t="s">
        <v>1</v>
      </c>
      <c r="N177" s="186" t="s">
        <v>39</v>
      </c>
      <c r="O177" s="70"/>
      <c r="P177" s="187">
        <f>O177*H177</f>
        <v>0</v>
      </c>
      <c r="Q177" s="187">
        <v>9.2629999999999999</v>
      </c>
      <c r="R177" s="187">
        <f>Q177*H177</f>
        <v>18.526</v>
      </c>
      <c r="S177" s="187">
        <v>0</v>
      </c>
      <c r="T177" s="188">
        <f>S177*H177</f>
        <v>0</v>
      </c>
      <c r="U177" s="33"/>
      <c r="V177" s="33"/>
      <c r="W177" s="33"/>
      <c r="X177" s="33"/>
      <c r="Y177" s="33"/>
      <c r="Z177" s="33"/>
      <c r="AA177" s="33"/>
      <c r="AB177" s="33"/>
      <c r="AC177" s="33"/>
      <c r="AD177" s="33"/>
      <c r="AE177" s="33"/>
      <c r="AR177" s="189" t="s">
        <v>131</v>
      </c>
      <c r="AT177" s="189" t="s">
        <v>126</v>
      </c>
      <c r="AU177" s="189" t="s">
        <v>82</v>
      </c>
      <c r="AY177" s="16" t="s">
        <v>125</v>
      </c>
      <c r="BE177" s="190">
        <f>IF(N177="základní",J177,0)</f>
        <v>0</v>
      </c>
      <c r="BF177" s="190">
        <f>IF(N177="snížená",J177,0)</f>
        <v>0</v>
      </c>
      <c r="BG177" s="190">
        <f>IF(N177="zákl. přenesená",J177,0)</f>
        <v>0</v>
      </c>
      <c r="BH177" s="190">
        <f>IF(N177="sníž. přenesená",J177,0)</f>
        <v>0</v>
      </c>
      <c r="BI177" s="190">
        <f>IF(N177="nulová",J177,0)</f>
        <v>0</v>
      </c>
      <c r="BJ177" s="16" t="s">
        <v>82</v>
      </c>
      <c r="BK177" s="190">
        <f>ROUND(I177*H177,2)</f>
        <v>0</v>
      </c>
      <c r="BL177" s="16" t="s">
        <v>132</v>
      </c>
      <c r="BM177" s="189" t="s">
        <v>184</v>
      </c>
    </row>
    <row r="178" spans="1:65" s="2" customFormat="1" ht="19.5">
      <c r="A178" s="33"/>
      <c r="B178" s="34"/>
      <c r="C178" s="35"/>
      <c r="D178" s="191" t="s">
        <v>134</v>
      </c>
      <c r="E178" s="35"/>
      <c r="F178" s="192" t="s">
        <v>183</v>
      </c>
      <c r="G178" s="35"/>
      <c r="H178" s="35"/>
      <c r="I178" s="35"/>
      <c r="J178" s="35"/>
      <c r="K178" s="35"/>
      <c r="L178" s="38"/>
      <c r="M178" s="194"/>
      <c r="N178" s="195"/>
      <c r="O178" s="70"/>
      <c r="P178" s="70"/>
      <c r="Q178" s="70"/>
      <c r="R178" s="70"/>
      <c r="S178" s="70"/>
      <c r="T178" s="71"/>
      <c r="U178" s="33"/>
      <c r="V178" s="33"/>
      <c r="W178" s="33"/>
      <c r="X178" s="33"/>
      <c r="Y178" s="33"/>
      <c r="Z178" s="33"/>
      <c r="AA178" s="33"/>
      <c r="AB178" s="33"/>
      <c r="AC178" s="33"/>
      <c r="AD178" s="33"/>
      <c r="AE178" s="33"/>
      <c r="AT178" s="16" t="s">
        <v>134</v>
      </c>
      <c r="AU178" s="16" t="s">
        <v>82</v>
      </c>
    </row>
    <row r="179" spans="1:65" s="12" customFormat="1">
      <c r="B179" s="196"/>
      <c r="C179" s="197"/>
      <c r="D179" s="191" t="s">
        <v>135</v>
      </c>
      <c r="E179" s="198" t="s">
        <v>1</v>
      </c>
      <c r="F179" s="199" t="s">
        <v>185</v>
      </c>
      <c r="G179" s="197"/>
      <c r="H179" s="198" t="s">
        <v>1</v>
      </c>
      <c r="I179" s="197"/>
      <c r="J179" s="197"/>
      <c r="K179" s="197"/>
      <c r="L179" s="201"/>
      <c r="M179" s="202"/>
      <c r="N179" s="203"/>
      <c r="O179" s="203"/>
      <c r="P179" s="203"/>
      <c r="Q179" s="203"/>
      <c r="R179" s="203"/>
      <c r="S179" s="203"/>
      <c r="T179" s="204"/>
      <c r="AT179" s="205" t="s">
        <v>135</v>
      </c>
      <c r="AU179" s="205" t="s">
        <v>82</v>
      </c>
      <c r="AV179" s="12" t="s">
        <v>82</v>
      </c>
      <c r="AW179" s="12" t="s">
        <v>30</v>
      </c>
      <c r="AX179" s="12" t="s">
        <v>74</v>
      </c>
      <c r="AY179" s="205" t="s">
        <v>125</v>
      </c>
    </row>
    <row r="180" spans="1:65" s="13" customFormat="1">
      <c r="B180" s="206"/>
      <c r="C180" s="207"/>
      <c r="D180" s="191" t="s">
        <v>135</v>
      </c>
      <c r="E180" s="208" t="s">
        <v>1</v>
      </c>
      <c r="F180" s="209" t="s">
        <v>82</v>
      </c>
      <c r="G180" s="207"/>
      <c r="H180" s="210">
        <v>1</v>
      </c>
      <c r="I180" s="207"/>
      <c r="J180" s="207"/>
      <c r="K180" s="207"/>
      <c r="L180" s="212"/>
      <c r="M180" s="213"/>
      <c r="N180" s="214"/>
      <c r="O180" s="214"/>
      <c r="P180" s="214"/>
      <c r="Q180" s="214"/>
      <c r="R180" s="214"/>
      <c r="S180" s="214"/>
      <c r="T180" s="215"/>
      <c r="AT180" s="216" t="s">
        <v>135</v>
      </c>
      <c r="AU180" s="216" t="s">
        <v>82</v>
      </c>
      <c r="AV180" s="13" t="s">
        <v>84</v>
      </c>
      <c r="AW180" s="13" t="s">
        <v>30</v>
      </c>
      <c r="AX180" s="13" t="s">
        <v>74</v>
      </c>
      <c r="AY180" s="216" t="s">
        <v>125</v>
      </c>
    </row>
    <row r="181" spans="1:65" s="12" customFormat="1">
      <c r="B181" s="196"/>
      <c r="C181" s="197"/>
      <c r="D181" s="191" t="s">
        <v>135</v>
      </c>
      <c r="E181" s="198" t="s">
        <v>1</v>
      </c>
      <c r="F181" s="199" t="s">
        <v>186</v>
      </c>
      <c r="G181" s="197"/>
      <c r="H181" s="198" t="s">
        <v>1</v>
      </c>
      <c r="I181" s="197"/>
      <c r="J181" s="197"/>
      <c r="K181" s="197"/>
      <c r="L181" s="201"/>
      <c r="M181" s="202"/>
      <c r="N181" s="203"/>
      <c r="O181" s="203"/>
      <c r="P181" s="203"/>
      <c r="Q181" s="203"/>
      <c r="R181" s="203"/>
      <c r="S181" s="203"/>
      <c r="T181" s="204"/>
      <c r="AT181" s="205" t="s">
        <v>135</v>
      </c>
      <c r="AU181" s="205" t="s">
        <v>82</v>
      </c>
      <c r="AV181" s="12" t="s">
        <v>82</v>
      </c>
      <c r="AW181" s="12" t="s">
        <v>30</v>
      </c>
      <c r="AX181" s="12" t="s">
        <v>74</v>
      </c>
      <c r="AY181" s="205" t="s">
        <v>125</v>
      </c>
    </row>
    <row r="182" spans="1:65" s="13" customFormat="1">
      <c r="B182" s="206"/>
      <c r="C182" s="207"/>
      <c r="D182" s="191" t="s">
        <v>135</v>
      </c>
      <c r="E182" s="208" t="s">
        <v>1</v>
      </c>
      <c r="F182" s="209" t="s">
        <v>82</v>
      </c>
      <c r="G182" s="207"/>
      <c r="H182" s="210">
        <v>1</v>
      </c>
      <c r="I182" s="207"/>
      <c r="J182" s="207"/>
      <c r="K182" s="207"/>
      <c r="L182" s="212"/>
      <c r="M182" s="213"/>
      <c r="N182" s="214"/>
      <c r="O182" s="214"/>
      <c r="P182" s="214"/>
      <c r="Q182" s="214"/>
      <c r="R182" s="214"/>
      <c r="S182" s="214"/>
      <c r="T182" s="215"/>
      <c r="AT182" s="216" t="s">
        <v>135</v>
      </c>
      <c r="AU182" s="216" t="s">
        <v>82</v>
      </c>
      <c r="AV182" s="13" t="s">
        <v>84</v>
      </c>
      <c r="AW182" s="13" t="s">
        <v>30</v>
      </c>
      <c r="AX182" s="13" t="s">
        <v>74</v>
      </c>
      <c r="AY182" s="216" t="s">
        <v>125</v>
      </c>
    </row>
    <row r="183" spans="1:65" s="14" customFormat="1">
      <c r="B183" s="217"/>
      <c r="C183" s="218"/>
      <c r="D183" s="191" t="s">
        <v>135</v>
      </c>
      <c r="E183" s="219" t="s">
        <v>1</v>
      </c>
      <c r="F183" s="220" t="s">
        <v>138</v>
      </c>
      <c r="G183" s="218"/>
      <c r="H183" s="221">
        <v>2</v>
      </c>
      <c r="I183" s="218"/>
      <c r="J183" s="218"/>
      <c r="K183" s="218"/>
      <c r="L183" s="223"/>
      <c r="M183" s="224"/>
      <c r="N183" s="225"/>
      <c r="O183" s="225"/>
      <c r="P183" s="225"/>
      <c r="Q183" s="225"/>
      <c r="R183" s="225"/>
      <c r="S183" s="225"/>
      <c r="T183" s="226"/>
      <c r="AT183" s="227" t="s">
        <v>135</v>
      </c>
      <c r="AU183" s="227" t="s">
        <v>82</v>
      </c>
      <c r="AV183" s="14" t="s">
        <v>132</v>
      </c>
      <c r="AW183" s="14" t="s">
        <v>30</v>
      </c>
      <c r="AX183" s="14" t="s">
        <v>82</v>
      </c>
      <c r="AY183" s="227" t="s">
        <v>125</v>
      </c>
    </row>
    <row r="184" spans="1:65" s="12" customFormat="1">
      <c r="B184" s="196"/>
      <c r="C184" s="197"/>
      <c r="D184" s="191" t="s">
        <v>135</v>
      </c>
      <c r="E184" s="198" t="s">
        <v>1</v>
      </c>
      <c r="F184" s="199" t="s">
        <v>139</v>
      </c>
      <c r="G184" s="197"/>
      <c r="H184" s="198" t="s">
        <v>1</v>
      </c>
      <c r="I184" s="197"/>
      <c r="J184" s="197"/>
      <c r="K184" s="197"/>
      <c r="L184" s="201"/>
      <c r="M184" s="202"/>
      <c r="N184" s="203"/>
      <c r="O184" s="203"/>
      <c r="P184" s="203"/>
      <c r="Q184" s="203"/>
      <c r="R184" s="203"/>
      <c r="S184" s="203"/>
      <c r="T184" s="204"/>
      <c r="AT184" s="205" t="s">
        <v>135</v>
      </c>
      <c r="AU184" s="205" t="s">
        <v>82</v>
      </c>
      <c r="AV184" s="12" t="s">
        <v>82</v>
      </c>
      <c r="AW184" s="12" t="s">
        <v>30</v>
      </c>
      <c r="AX184" s="12" t="s">
        <v>74</v>
      </c>
      <c r="AY184" s="205" t="s">
        <v>125</v>
      </c>
    </row>
    <row r="185" spans="1:65" s="2" customFormat="1" ht="24.2" customHeight="1">
      <c r="A185" s="33"/>
      <c r="B185" s="34"/>
      <c r="C185" s="177" t="s">
        <v>187</v>
      </c>
      <c r="D185" s="177" t="s">
        <v>126</v>
      </c>
      <c r="E185" s="178" t="s">
        <v>188</v>
      </c>
      <c r="F185" s="179" t="s">
        <v>189</v>
      </c>
      <c r="G185" s="180" t="s">
        <v>159</v>
      </c>
      <c r="H185" s="181">
        <v>1</v>
      </c>
      <c r="I185" s="241"/>
      <c r="J185" s="183">
        <f>ROUND(I185*H185,2)</f>
        <v>0</v>
      </c>
      <c r="K185" s="179" t="s">
        <v>1</v>
      </c>
      <c r="L185" s="184"/>
      <c r="M185" s="185" t="s">
        <v>1</v>
      </c>
      <c r="N185" s="186" t="s">
        <v>39</v>
      </c>
      <c r="O185" s="70"/>
      <c r="P185" s="187">
        <f>O185*H185</f>
        <v>0</v>
      </c>
      <c r="Q185" s="187">
        <v>1.5920000000000001</v>
      </c>
      <c r="R185" s="187">
        <f>Q185*H185</f>
        <v>1.5920000000000001</v>
      </c>
      <c r="S185" s="187">
        <v>0</v>
      </c>
      <c r="T185" s="188">
        <f>S185*H185</f>
        <v>0</v>
      </c>
      <c r="U185" s="33"/>
      <c r="V185" s="33"/>
      <c r="W185" s="33"/>
      <c r="X185" s="33"/>
      <c r="Y185" s="33"/>
      <c r="Z185" s="33"/>
      <c r="AA185" s="33"/>
      <c r="AB185" s="33"/>
      <c r="AC185" s="33"/>
      <c r="AD185" s="33"/>
      <c r="AE185" s="33"/>
      <c r="AR185" s="189" t="s">
        <v>190</v>
      </c>
      <c r="AT185" s="189" t="s">
        <v>126</v>
      </c>
      <c r="AU185" s="189" t="s">
        <v>82</v>
      </c>
      <c r="AY185" s="16" t="s">
        <v>125</v>
      </c>
      <c r="BE185" s="190">
        <f>IF(N185="základní",J185,0)</f>
        <v>0</v>
      </c>
      <c r="BF185" s="190">
        <f>IF(N185="snížená",J185,0)</f>
        <v>0</v>
      </c>
      <c r="BG185" s="190">
        <f>IF(N185="zákl. přenesená",J185,0)</f>
        <v>0</v>
      </c>
      <c r="BH185" s="190">
        <f>IF(N185="sníž. přenesená",J185,0)</f>
        <v>0</v>
      </c>
      <c r="BI185" s="190">
        <f>IF(N185="nulová",J185,0)</f>
        <v>0</v>
      </c>
      <c r="BJ185" s="16" t="s">
        <v>82</v>
      </c>
      <c r="BK185" s="190">
        <f>ROUND(I185*H185,2)</f>
        <v>0</v>
      </c>
      <c r="BL185" s="16" t="s">
        <v>190</v>
      </c>
      <c r="BM185" s="189" t="s">
        <v>191</v>
      </c>
    </row>
    <row r="186" spans="1:65" s="2" customFormat="1" ht="19.5">
      <c r="A186" s="33"/>
      <c r="B186" s="34"/>
      <c r="C186" s="35"/>
      <c r="D186" s="191" t="s">
        <v>134</v>
      </c>
      <c r="E186" s="35"/>
      <c r="F186" s="192" t="s">
        <v>192</v>
      </c>
      <c r="G186" s="35"/>
      <c r="H186" s="35"/>
      <c r="I186" s="35"/>
      <c r="J186" s="35"/>
      <c r="K186" s="35"/>
      <c r="L186" s="38"/>
      <c r="M186" s="194"/>
      <c r="N186" s="195"/>
      <c r="O186" s="70"/>
      <c r="P186" s="70"/>
      <c r="Q186" s="70"/>
      <c r="R186" s="70"/>
      <c r="S186" s="70"/>
      <c r="T186" s="71"/>
      <c r="U186" s="33"/>
      <c r="V186" s="33"/>
      <c r="W186" s="33"/>
      <c r="X186" s="33"/>
      <c r="Y186" s="33"/>
      <c r="Z186" s="33"/>
      <c r="AA186" s="33"/>
      <c r="AB186" s="33"/>
      <c r="AC186" s="33"/>
      <c r="AD186" s="33"/>
      <c r="AE186" s="33"/>
      <c r="AT186" s="16" t="s">
        <v>134</v>
      </c>
      <c r="AU186" s="16" t="s">
        <v>82</v>
      </c>
    </row>
    <row r="187" spans="1:65" s="12" customFormat="1">
      <c r="B187" s="196"/>
      <c r="C187" s="197"/>
      <c r="D187" s="191" t="s">
        <v>135</v>
      </c>
      <c r="E187" s="198" t="s">
        <v>1</v>
      </c>
      <c r="F187" s="199" t="s">
        <v>193</v>
      </c>
      <c r="G187" s="197"/>
      <c r="H187" s="198" t="s">
        <v>1</v>
      </c>
      <c r="I187" s="197"/>
      <c r="J187" s="197"/>
      <c r="K187" s="197"/>
      <c r="L187" s="201"/>
      <c r="M187" s="202"/>
      <c r="N187" s="203"/>
      <c r="O187" s="203"/>
      <c r="P187" s="203"/>
      <c r="Q187" s="203"/>
      <c r="R187" s="203"/>
      <c r="S187" s="203"/>
      <c r="T187" s="204"/>
      <c r="AT187" s="205" t="s">
        <v>135</v>
      </c>
      <c r="AU187" s="205" t="s">
        <v>82</v>
      </c>
      <c r="AV187" s="12" t="s">
        <v>82</v>
      </c>
      <c r="AW187" s="12" t="s">
        <v>30</v>
      </c>
      <c r="AX187" s="12" t="s">
        <v>74</v>
      </c>
      <c r="AY187" s="205" t="s">
        <v>125</v>
      </c>
    </row>
    <row r="188" spans="1:65" s="13" customFormat="1">
      <c r="B188" s="206"/>
      <c r="C188" s="207"/>
      <c r="D188" s="191" t="s">
        <v>135</v>
      </c>
      <c r="E188" s="208" t="s">
        <v>1</v>
      </c>
      <c r="F188" s="209" t="s">
        <v>82</v>
      </c>
      <c r="G188" s="207"/>
      <c r="H188" s="210">
        <v>1</v>
      </c>
      <c r="I188" s="207"/>
      <c r="J188" s="207"/>
      <c r="K188" s="207"/>
      <c r="L188" s="212"/>
      <c r="M188" s="213"/>
      <c r="N188" s="214"/>
      <c r="O188" s="214"/>
      <c r="P188" s="214"/>
      <c r="Q188" s="214"/>
      <c r="R188" s="214"/>
      <c r="S188" s="214"/>
      <c r="T188" s="215"/>
      <c r="AT188" s="216" t="s">
        <v>135</v>
      </c>
      <c r="AU188" s="216" t="s">
        <v>82</v>
      </c>
      <c r="AV188" s="13" t="s">
        <v>84</v>
      </c>
      <c r="AW188" s="13" t="s">
        <v>30</v>
      </c>
      <c r="AX188" s="13" t="s">
        <v>74</v>
      </c>
      <c r="AY188" s="216" t="s">
        <v>125</v>
      </c>
    </row>
    <row r="189" spans="1:65" s="14" customFormat="1">
      <c r="B189" s="217"/>
      <c r="C189" s="218"/>
      <c r="D189" s="191" t="s">
        <v>135</v>
      </c>
      <c r="E189" s="219" t="s">
        <v>1</v>
      </c>
      <c r="F189" s="220" t="s">
        <v>138</v>
      </c>
      <c r="G189" s="218"/>
      <c r="H189" s="221">
        <v>1</v>
      </c>
      <c r="I189" s="218"/>
      <c r="J189" s="218"/>
      <c r="K189" s="218"/>
      <c r="L189" s="223"/>
      <c r="M189" s="224"/>
      <c r="N189" s="225"/>
      <c r="O189" s="225"/>
      <c r="P189" s="225"/>
      <c r="Q189" s="225"/>
      <c r="R189" s="225"/>
      <c r="S189" s="225"/>
      <c r="T189" s="226"/>
      <c r="AT189" s="227" t="s">
        <v>135</v>
      </c>
      <c r="AU189" s="227" t="s">
        <v>82</v>
      </c>
      <c r="AV189" s="14" t="s">
        <v>132</v>
      </c>
      <c r="AW189" s="14" t="s">
        <v>30</v>
      </c>
      <c r="AX189" s="14" t="s">
        <v>82</v>
      </c>
      <c r="AY189" s="227" t="s">
        <v>125</v>
      </c>
    </row>
    <row r="190" spans="1:65" s="12" customFormat="1">
      <c r="B190" s="196"/>
      <c r="C190" s="197"/>
      <c r="D190" s="191" t="s">
        <v>135</v>
      </c>
      <c r="E190" s="198" t="s">
        <v>1</v>
      </c>
      <c r="F190" s="199" t="s">
        <v>139</v>
      </c>
      <c r="G190" s="197"/>
      <c r="H190" s="198" t="s">
        <v>1</v>
      </c>
      <c r="I190" s="197"/>
      <c r="J190" s="197"/>
      <c r="K190" s="197"/>
      <c r="L190" s="201"/>
      <c r="M190" s="202"/>
      <c r="N190" s="203"/>
      <c r="O190" s="203"/>
      <c r="P190" s="203"/>
      <c r="Q190" s="203"/>
      <c r="R190" s="203"/>
      <c r="S190" s="203"/>
      <c r="T190" s="204"/>
      <c r="AT190" s="205" t="s">
        <v>135</v>
      </c>
      <c r="AU190" s="205" t="s">
        <v>82</v>
      </c>
      <c r="AV190" s="12" t="s">
        <v>82</v>
      </c>
      <c r="AW190" s="12" t="s">
        <v>30</v>
      </c>
      <c r="AX190" s="12" t="s">
        <v>74</v>
      </c>
      <c r="AY190" s="205" t="s">
        <v>125</v>
      </c>
    </row>
    <row r="191" spans="1:65" s="2" customFormat="1" ht="16.5" customHeight="1">
      <c r="A191" s="33"/>
      <c r="B191" s="34"/>
      <c r="C191" s="177" t="s">
        <v>131</v>
      </c>
      <c r="D191" s="177" t="s">
        <v>126</v>
      </c>
      <c r="E191" s="178" t="s">
        <v>194</v>
      </c>
      <c r="F191" s="179" t="s">
        <v>195</v>
      </c>
      <c r="G191" s="180" t="s">
        <v>129</v>
      </c>
      <c r="H191" s="181">
        <v>40</v>
      </c>
      <c r="I191" s="241"/>
      <c r="J191" s="183">
        <f>ROUND(I191*H191,2)</f>
        <v>0</v>
      </c>
      <c r="K191" s="179" t="s">
        <v>130</v>
      </c>
      <c r="L191" s="184"/>
      <c r="M191" s="185" t="s">
        <v>1</v>
      </c>
      <c r="N191" s="186" t="s">
        <v>39</v>
      </c>
      <c r="O191" s="70"/>
      <c r="P191" s="187">
        <f>O191*H191</f>
        <v>0</v>
      </c>
      <c r="Q191" s="187">
        <v>5.4850000000000003E-2</v>
      </c>
      <c r="R191" s="187">
        <f>Q191*H191</f>
        <v>2.194</v>
      </c>
      <c r="S191" s="187">
        <v>0</v>
      </c>
      <c r="T191" s="188">
        <f>S191*H191</f>
        <v>0</v>
      </c>
      <c r="U191" s="33"/>
      <c r="V191" s="33"/>
      <c r="W191" s="33"/>
      <c r="X191" s="33"/>
      <c r="Y191" s="33"/>
      <c r="Z191" s="33"/>
      <c r="AA191" s="33"/>
      <c r="AB191" s="33"/>
      <c r="AC191" s="33"/>
      <c r="AD191" s="33"/>
      <c r="AE191" s="33"/>
      <c r="AR191" s="189" t="s">
        <v>131</v>
      </c>
      <c r="AT191" s="189" t="s">
        <v>126</v>
      </c>
      <c r="AU191" s="189" t="s">
        <v>82</v>
      </c>
      <c r="AY191" s="16" t="s">
        <v>125</v>
      </c>
      <c r="BE191" s="190">
        <f>IF(N191="základní",J191,0)</f>
        <v>0</v>
      </c>
      <c r="BF191" s="190">
        <f>IF(N191="snížená",J191,0)</f>
        <v>0</v>
      </c>
      <c r="BG191" s="190">
        <f>IF(N191="zákl. přenesená",J191,0)</f>
        <v>0</v>
      </c>
      <c r="BH191" s="190">
        <f>IF(N191="sníž. přenesená",J191,0)</f>
        <v>0</v>
      </c>
      <c r="BI191" s="190">
        <f>IF(N191="nulová",J191,0)</f>
        <v>0</v>
      </c>
      <c r="BJ191" s="16" t="s">
        <v>82</v>
      </c>
      <c r="BK191" s="190">
        <f>ROUND(I191*H191,2)</f>
        <v>0</v>
      </c>
      <c r="BL191" s="16" t="s">
        <v>132</v>
      </c>
      <c r="BM191" s="189" t="s">
        <v>196</v>
      </c>
    </row>
    <row r="192" spans="1:65" s="2" customFormat="1">
      <c r="A192" s="33"/>
      <c r="B192" s="34"/>
      <c r="C192" s="35"/>
      <c r="D192" s="191" t="s">
        <v>134</v>
      </c>
      <c r="E192" s="35"/>
      <c r="F192" s="192" t="s">
        <v>195</v>
      </c>
      <c r="G192" s="35"/>
      <c r="H192" s="35"/>
      <c r="I192" s="35"/>
      <c r="J192" s="35"/>
      <c r="K192" s="35"/>
      <c r="L192" s="38"/>
      <c r="M192" s="194"/>
      <c r="N192" s="195"/>
      <c r="O192" s="70"/>
      <c r="P192" s="70"/>
      <c r="Q192" s="70"/>
      <c r="R192" s="70"/>
      <c r="S192" s="70"/>
      <c r="T192" s="71"/>
      <c r="U192" s="33"/>
      <c r="V192" s="33"/>
      <c r="W192" s="33"/>
      <c r="X192" s="33"/>
      <c r="Y192" s="33"/>
      <c r="Z192" s="33"/>
      <c r="AA192" s="33"/>
      <c r="AB192" s="33"/>
      <c r="AC192" s="33"/>
      <c r="AD192" s="33"/>
      <c r="AE192" s="33"/>
      <c r="AT192" s="16" t="s">
        <v>134</v>
      </c>
      <c r="AU192" s="16" t="s">
        <v>82</v>
      </c>
    </row>
    <row r="193" spans="1:65" s="12" customFormat="1">
      <c r="B193" s="196"/>
      <c r="C193" s="197"/>
      <c r="D193" s="191" t="s">
        <v>135</v>
      </c>
      <c r="E193" s="198" t="s">
        <v>1</v>
      </c>
      <c r="F193" s="199" t="s">
        <v>197</v>
      </c>
      <c r="G193" s="197"/>
      <c r="H193" s="198" t="s">
        <v>1</v>
      </c>
      <c r="I193" s="197"/>
      <c r="J193" s="197"/>
      <c r="K193" s="197"/>
      <c r="L193" s="201"/>
      <c r="M193" s="202"/>
      <c r="N193" s="203"/>
      <c r="O193" s="203"/>
      <c r="P193" s="203"/>
      <c r="Q193" s="203"/>
      <c r="R193" s="203"/>
      <c r="S193" s="203"/>
      <c r="T193" s="204"/>
      <c r="AT193" s="205" t="s">
        <v>135</v>
      </c>
      <c r="AU193" s="205" t="s">
        <v>82</v>
      </c>
      <c r="AV193" s="12" t="s">
        <v>82</v>
      </c>
      <c r="AW193" s="12" t="s">
        <v>30</v>
      </c>
      <c r="AX193" s="12" t="s">
        <v>74</v>
      </c>
      <c r="AY193" s="205" t="s">
        <v>125</v>
      </c>
    </row>
    <row r="194" spans="1:65" s="13" customFormat="1">
      <c r="B194" s="206"/>
      <c r="C194" s="207"/>
      <c r="D194" s="191" t="s">
        <v>135</v>
      </c>
      <c r="E194" s="208" t="s">
        <v>1</v>
      </c>
      <c r="F194" s="209" t="s">
        <v>198</v>
      </c>
      <c r="G194" s="207"/>
      <c r="H194" s="210">
        <v>10</v>
      </c>
      <c r="I194" s="207"/>
      <c r="J194" s="207"/>
      <c r="K194" s="207"/>
      <c r="L194" s="212"/>
      <c r="M194" s="213"/>
      <c r="N194" s="214"/>
      <c r="O194" s="214"/>
      <c r="P194" s="214"/>
      <c r="Q194" s="214"/>
      <c r="R194" s="214"/>
      <c r="S194" s="214"/>
      <c r="T194" s="215"/>
      <c r="AT194" s="216" t="s">
        <v>135</v>
      </c>
      <c r="AU194" s="216" t="s">
        <v>82</v>
      </c>
      <c r="AV194" s="13" t="s">
        <v>84</v>
      </c>
      <c r="AW194" s="13" t="s">
        <v>30</v>
      </c>
      <c r="AX194" s="13" t="s">
        <v>74</v>
      </c>
      <c r="AY194" s="216" t="s">
        <v>125</v>
      </c>
    </row>
    <row r="195" spans="1:65" s="12" customFormat="1">
      <c r="B195" s="196"/>
      <c r="C195" s="197"/>
      <c r="D195" s="191" t="s">
        <v>135</v>
      </c>
      <c r="E195" s="198" t="s">
        <v>1</v>
      </c>
      <c r="F195" s="199" t="s">
        <v>199</v>
      </c>
      <c r="G195" s="197"/>
      <c r="H195" s="198" t="s">
        <v>1</v>
      </c>
      <c r="I195" s="197"/>
      <c r="J195" s="197"/>
      <c r="K195" s="197"/>
      <c r="L195" s="201"/>
      <c r="M195" s="202"/>
      <c r="N195" s="203"/>
      <c r="O195" s="203"/>
      <c r="P195" s="203"/>
      <c r="Q195" s="203"/>
      <c r="R195" s="203"/>
      <c r="S195" s="203"/>
      <c r="T195" s="204"/>
      <c r="AT195" s="205" t="s">
        <v>135</v>
      </c>
      <c r="AU195" s="205" t="s">
        <v>82</v>
      </c>
      <c r="AV195" s="12" t="s">
        <v>82</v>
      </c>
      <c r="AW195" s="12" t="s">
        <v>30</v>
      </c>
      <c r="AX195" s="12" t="s">
        <v>74</v>
      </c>
      <c r="AY195" s="205" t="s">
        <v>125</v>
      </c>
    </row>
    <row r="196" spans="1:65" s="13" customFormat="1">
      <c r="B196" s="206"/>
      <c r="C196" s="207"/>
      <c r="D196" s="191" t="s">
        <v>135</v>
      </c>
      <c r="E196" s="208" t="s">
        <v>1</v>
      </c>
      <c r="F196" s="209" t="s">
        <v>198</v>
      </c>
      <c r="G196" s="207"/>
      <c r="H196" s="210">
        <v>10</v>
      </c>
      <c r="I196" s="207"/>
      <c r="J196" s="207"/>
      <c r="K196" s="207"/>
      <c r="L196" s="212"/>
      <c r="M196" s="213"/>
      <c r="N196" s="214"/>
      <c r="O196" s="214"/>
      <c r="P196" s="214"/>
      <c r="Q196" s="214"/>
      <c r="R196" s="214"/>
      <c r="S196" s="214"/>
      <c r="T196" s="215"/>
      <c r="AT196" s="216" t="s">
        <v>135</v>
      </c>
      <c r="AU196" s="216" t="s">
        <v>82</v>
      </c>
      <c r="AV196" s="13" t="s">
        <v>84</v>
      </c>
      <c r="AW196" s="13" t="s">
        <v>30</v>
      </c>
      <c r="AX196" s="13" t="s">
        <v>74</v>
      </c>
      <c r="AY196" s="216" t="s">
        <v>125</v>
      </c>
    </row>
    <row r="197" spans="1:65" s="12" customFormat="1">
      <c r="B197" s="196"/>
      <c r="C197" s="197"/>
      <c r="D197" s="191" t="s">
        <v>135</v>
      </c>
      <c r="E197" s="198" t="s">
        <v>1</v>
      </c>
      <c r="F197" s="199" t="s">
        <v>200</v>
      </c>
      <c r="G197" s="197"/>
      <c r="H197" s="198" t="s">
        <v>1</v>
      </c>
      <c r="I197" s="197"/>
      <c r="J197" s="197"/>
      <c r="K197" s="197"/>
      <c r="L197" s="201"/>
      <c r="M197" s="202"/>
      <c r="N197" s="203"/>
      <c r="O197" s="203"/>
      <c r="P197" s="203"/>
      <c r="Q197" s="203"/>
      <c r="R197" s="203"/>
      <c r="S197" s="203"/>
      <c r="T197" s="204"/>
      <c r="AT197" s="205" t="s">
        <v>135</v>
      </c>
      <c r="AU197" s="205" t="s">
        <v>82</v>
      </c>
      <c r="AV197" s="12" t="s">
        <v>82</v>
      </c>
      <c r="AW197" s="12" t="s">
        <v>30</v>
      </c>
      <c r="AX197" s="12" t="s">
        <v>74</v>
      </c>
      <c r="AY197" s="205" t="s">
        <v>125</v>
      </c>
    </row>
    <row r="198" spans="1:65" s="13" customFormat="1">
      <c r="B198" s="206"/>
      <c r="C198" s="207"/>
      <c r="D198" s="191" t="s">
        <v>135</v>
      </c>
      <c r="E198" s="208" t="s">
        <v>1</v>
      </c>
      <c r="F198" s="209" t="s">
        <v>198</v>
      </c>
      <c r="G198" s="207"/>
      <c r="H198" s="210">
        <v>10</v>
      </c>
      <c r="I198" s="207"/>
      <c r="J198" s="207"/>
      <c r="K198" s="207"/>
      <c r="L198" s="212"/>
      <c r="M198" s="213"/>
      <c r="N198" s="214"/>
      <c r="O198" s="214"/>
      <c r="P198" s="214"/>
      <c r="Q198" s="214"/>
      <c r="R198" s="214"/>
      <c r="S198" s="214"/>
      <c r="T198" s="215"/>
      <c r="AT198" s="216" t="s">
        <v>135</v>
      </c>
      <c r="AU198" s="216" t="s">
        <v>82</v>
      </c>
      <c r="AV198" s="13" t="s">
        <v>84</v>
      </c>
      <c r="AW198" s="13" t="s">
        <v>30</v>
      </c>
      <c r="AX198" s="13" t="s">
        <v>74</v>
      </c>
      <c r="AY198" s="216" t="s">
        <v>125</v>
      </c>
    </row>
    <row r="199" spans="1:65" s="12" customFormat="1">
      <c r="B199" s="196"/>
      <c r="C199" s="197"/>
      <c r="D199" s="191" t="s">
        <v>135</v>
      </c>
      <c r="E199" s="198" t="s">
        <v>1</v>
      </c>
      <c r="F199" s="199" t="s">
        <v>201</v>
      </c>
      <c r="G199" s="197"/>
      <c r="H199" s="198" t="s">
        <v>1</v>
      </c>
      <c r="I199" s="197"/>
      <c r="J199" s="197"/>
      <c r="K199" s="197"/>
      <c r="L199" s="201"/>
      <c r="M199" s="202"/>
      <c r="N199" s="203"/>
      <c r="O199" s="203"/>
      <c r="P199" s="203"/>
      <c r="Q199" s="203"/>
      <c r="R199" s="203"/>
      <c r="S199" s="203"/>
      <c r="T199" s="204"/>
      <c r="AT199" s="205" t="s">
        <v>135</v>
      </c>
      <c r="AU199" s="205" t="s">
        <v>82</v>
      </c>
      <c r="AV199" s="12" t="s">
        <v>82</v>
      </c>
      <c r="AW199" s="12" t="s">
        <v>30</v>
      </c>
      <c r="AX199" s="12" t="s">
        <v>74</v>
      </c>
      <c r="AY199" s="205" t="s">
        <v>125</v>
      </c>
    </row>
    <row r="200" spans="1:65" s="13" customFormat="1">
      <c r="B200" s="206"/>
      <c r="C200" s="207"/>
      <c r="D200" s="191" t="s">
        <v>135</v>
      </c>
      <c r="E200" s="208" t="s">
        <v>1</v>
      </c>
      <c r="F200" s="209" t="s">
        <v>198</v>
      </c>
      <c r="G200" s="207"/>
      <c r="H200" s="210">
        <v>10</v>
      </c>
      <c r="I200" s="207"/>
      <c r="J200" s="207"/>
      <c r="K200" s="207"/>
      <c r="L200" s="212"/>
      <c r="M200" s="213"/>
      <c r="N200" s="214"/>
      <c r="O200" s="214"/>
      <c r="P200" s="214"/>
      <c r="Q200" s="214"/>
      <c r="R200" s="214"/>
      <c r="S200" s="214"/>
      <c r="T200" s="215"/>
      <c r="AT200" s="216" t="s">
        <v>135</v>
      </c>
      <c r="AU200" s="216" t="s">
        <v>82</v>
      </c>
      <c r="AV200" s="13" t="s">
        <v>84</v>
      </c>
      <c r="AW200" s="13" t="s">
        <v>30</v>
      </c>
      <c r="AX200" s="13" t="s">
        <v>74</v>
      </c>
      <c r="AY200" s="216" t="s">
        <v>125</v>
      </c>
    </row>
    <row r="201" spans="1:65" s="14" customFormat="1">
      <c r="B201" s="217"/>
      <c r="C201" s="218"/>
      <c r="D201" s="191" t="s">
        <v>135</v>
      </c>
      <c r="E201" s="219" t="s">
        <v>1</v>
      </c>
      <c r="F201" s="220" t="s">
        <v>138</v>
      </c>
      <c r="G201" s="218"/>
      <c r="H201" s="221">
        <v>40</v>
      </c>
      <c r="I201" s="218"/>
      <c r="J201" s="218"/>
      <c r="K201" s="218"/>
      <c r="L201" s="223"/>
      <c r="M201" s="224"/>
      <c r="N201" s="225"/>
      <c r="O201" s="225"/>
      <c r="P201" s="225"/>
      <c r="Q201" s="225"/>
      <c r="R201" s="225"/>
      <c r="S201" s="225"/>
      <c r="T201" s="226"/>
      <c r="AT201" s="227" t="s">
        <v>135</v>
      </c>
      <c r="AU201" s="227" t="s">
        <v>82</v>
      </c>
      <c r="AV201" s="14" t="s">
        <v>132</v>
      </c>
      <c r="AW201" s="14" t="s">
        <v>30</v>
      </c>
      <c r="AX201" s="14" t="s">
        <v>82</v>
      </c>
      <c r="AY201" s="227" t="s">
        <v>125</v>
      </c>
    </row>
    <row r="202" spans="1:65" s="12" customFormat="1">
      <c r="B202" s="196"/>
      <c r="C202" s="197"/>
      <c r="D202" s="191" t="s">
        <v>135</v>
      </c>
      <c r="E202" s="198" t="s">
        <v>1</v>
      </c>
      <c r="F202" s="199" t="s">
        <v>139</v>
      </c>
      <c r="G202" s="197"/>
      <c r="H202" s="198" t="s">
        <v>1</v>
      </c>
      <c r="I202" s="197"/>
      <c r="J202" s="197"/>
      <c r="K202" s="197"/>
      <c r="L202" s="201"/>
      <c r="M202" s="202"/>
      <c r="N202" s="203"/>
      <c r="O202" s="203"/>
      <c r="P202" s="203"/>
      <c r="Q202" s="203"/>
      <c r="R202" s="203"/>
      <c r="S202" s="203"/>
      <c r="T202" s="204"/>
      <c r="AT202" s="205" t="s">
        <v>135</v>
      </c>
      <c r="AU202" s="205" t="s">
        <v>82</v>
      </c>
      <c r="AV202" s="12" t="s">
        <v>82</v>
      </c>
      <c r="AW202" s="12" t="s">
        <v>30</v>
      </c>
      <c r="AX202" s="12" t="s">
        <v>74</v>
      </c>
      <c r="AY202" s="205" t="s">
        <v>125</v>
      </c>
    </row>
    <row r="203" spans="1:65" s="2" customFormat="1" ht="16.5" customHeight="1">
      <c r="A203" s="33"/>
      <c r="B203" s="34"/>
      <c r="C203" s="177" t="s">
        <v>175</v>
      </c>
      <c r="D203" s="177" t="s">
        <v>126</v>
      </c>
      <c r="E203" s="178" t="s">
        <v>202</v>
      </c>
      <c r="F203" s="179" t="s">
        <v>203</v>
      </c>
      <c r="G203" s="180" t="s">
        <v>129</v>
      </c>
      <c r="H203" s="181">
        <v>40</v>
      </c>
      <c r="I203" s="241"/>
      <c r="J203" s="183">
        <f>ROUND(I203*H203,2)</f>
        <v>0</v>
      </c>
      <c r="K203" s="179" t="s">
        <v>130</v>
      </c>
      <c r="L203" s="184"/>
      <c r="M203" s="185" t="s">
        <v>1</v>
      </c>
      <c r="N203" s="186" t="s">
        <v>39</v>
      </c>
      <c r="O203" s="70"/>
      <c r="P203" s="187">
        <f>O203*H203</f>
        <v>0</v>
      </c>
      <c r="Q203" s="187">
        <v>5.4850000000000003E-2</v>
      </c>
      <c r="R203" s="187">
        <f>Q203*H203</f>
        <v>2.194</v>
      </c>
      <c r="S203" s="187">
        <v>0</v>
      </c>
      <c r="T203" s="188">
        <f>S203*H203</f>
        <v>0</v>
      </c>
      <c r="U203" s="33"/>
      <c r="V203" s="33"/>
      <c r="W203" s="33"/>
      <c r="X203" s="33"/>
      <c r="Y203" s="33"/>
      <c r="Z203" s="33"/>
      <c r="AA203" s="33"/>
      <c r="AB203" s="33"/>
      <c r="AC203" s="33"/>
      <c r="AD203" s="33"/>
      <c r="AE203" s="33"/>
      <c r="AR203" s="189" t="s">
        <v>131</v>
      </c>
      <c r="AT203" s="189" t="s">
        <v>126</v>
      </c>
      <c r="AU203" s="189" t="s">
        <v>82</v>
      </c>
      <c r="AY203" s="16" t="s">
        <v>125</v>
      </c>
      <c r="BE203" s="190">
        <f>IF(N203="základní",J203,0)</f>
        <v>0</v>
      </c>
      <c r="BF203" s="190">
        <f>IF(N203="snížená",J203,0)</f>
        <v>0</v>
      </c>
      <c r="BG203" s="190">
        <f>IF(N203="zákl. přenesená",J203,0)</f>
        <v>0</v>
      </c>
      <c r="BH203" s="190">
        <f>IF(N203="sníž. přenesená",J203,0)</f>
        <v>0</v>
      </c>
      <c r="BI203" s="190">
        <f>IF(N203="nulová",J203,0)</f>
        <v>0</v>
      </c>
      <c r="BJ203" s="16" t="s">
        <v>82</v>
      </c>
      <c r="BK203" s="190">
        <f>ROUND(I203*H203,2)</f>
        <v>0</v>
      </c>
      <c r="BL203" s="16" t="s">
        <v>132</v>
      </c>
      <c r="BM203" s="189" t="s">
        <v>204</v>
      </c>
    </row>
    <row r="204" spans="1:65" s="2" customFormat="1">
      <c r="A204" s="33"/>
      <c r="B204" s="34"/>
      <c r="C204" s="35"/>
      <c r="D204" s="191" t="s">
        <v>134</v>
      </c>
      <c r="E204" s="35"/>
      <c r="F204" s="192" t="s">
        <v>203</v>
      </c>
      <c r="G204" s="35"/>
      <c r="H204" s="35"/>
      <c r="I204" s="35"/>
      <c r="J204" s="35"/>
      <c r="K204" s="35"/>
      <c r="L204" s="38"/>
      <c r="M204" s="194"/>
      <c r="N204" s="195"/>
      <c r="O204" s="70"/>
      <c r="P204" s="70"/>
      <c r="Q204" s="70"/>
      <c r="R204" s="70"/>
      <c r="S204" s="70"/>
      <c r="T204" s="71"/>
      <c r="U204" s="33"/>
      <c r="V204" s="33"/>
      <c r="W204" s="33"/>
      <c r="X204" s="33"/>
      <c r="Y204" s="33"/>
      <c r="Z204" s="33"/>
      <c r="AA204" s="33"/>
      <c r="AB204" s="33"/>
      <c r="AC204" s="33"/>
      <c r="AD204" s="33"/>
      <c r="AE204" s="33"/>
      <c r="AT204" s="16" t="s">
        <v>134</v>
      </c>
      <c r="AU204" s="16" t="s">
        <v>82</v>
      </c>
    </row>
    <row r="205" spans="1:65" s="12" customFormat="1">
      <c r="B205" s="196"/>
      <c r="C205" s="197"/>
      <c r="D205" s="191" t="s">
        <v>135</v>
      </c>
      <c r="E205" s="198" t="s">
        <v>1</v>
      </c>
      <c r="F205" s="199" t="s">
        <v>197</v>
      </c>
      <c r="G205" s="197"/>
      <c r="H205" s="198" t="s">
        <v>1</v>
      </c>
      <c r="I205" s="197"/>
      <c r="J205" s="197"/>
      <c r="K205" s="197"/>
      <c r="L205" s="201"/>
      <c r="M205" s="202"/>
      <c r="N205" s="203"/>
      <c r="O205" s="203"/>
      <c r="P205" s="203"/>
      <c r="Q205" s="203"/>
      <c r="R205" s="203"/>
      <c r="S205" s="203"/>
      <c r="T205" s="204"/>
      <c r="AT205" s="205" t="s">
        <v>135</v>
      </c>
      <c r="AU205" s="205" t="s">
        <v>82</v>
      </c>
      <c r="AV205" s="12" t="s">
        <v>82</v>
      </c>
      <c r="AW205" s="12" t="s">
        <v>30</v>
      </c>
      <c r="AX205" s="12" t="s">
        <v>74</v>
      </c>
      <c r="AY205" s="205" t="s">
        <v>125</v>
      </c>
    </row>
    <row r="206" spans="1:65" s="13" customFormat="1">
      <c r="B206" s="206"/>
      <c r="C206" s="207"/>
      <c r="D206" s="191" t="s">
        <v>135</v>
      </c>
      <c r="E206" s="208" t="s">
        <v>1</v>
      </c>
      <c r="F206" s="209" t="s">
        <v>198</v>
      </c>
      <c r="G206" s="207"/>
      <c r="H206" s="210">
        <v>10</v>
      </c>
      <c r="I206" s="207"/>
      <c r="J206" s="207"/>
      <c r="K206" s="207"/>
      <c r="L206" s="212"/>
      <c r="M206" s="213"/>
      <c r="N206" s="214"/>
      <c r="O206" s="214"/>
      <c r="P206" s="214"/>
      <c r="Q206" s="214"/>
      <c r="R206" s="214"/>
      <c r="S206" s="214"/>
      <c r="T206" s="215"/>
      <c r="AT206" s="216" t="s">
        <v>135</v>
      </c>
      <c r="AU206" s="216" t="s">
        <v>82</v>
      </c>
      <c r="AV206" s="13" t="s">
        <v>84</v>
      </c>
      <c r="AW206" s="13" t="s">
        <v>30</v>
      </c>
      <c r="AX206" s="13" t="s">
        <v>74</v>
      </c>
      <c r="AY206" s="216" t="s">
        <v>125</v>
      </c>
    </row>
    <row r="207" spans="1:65" s="12" customFormat="1">
      <c r="B207" s="196"/>
      <c r="C207" s="197"/>
      <c r="D207" s="191" t="s">
        <v>135</v>
      </c>
      <c r="E207" s="198" t="s">
        <v>1</v>
      </c>
      <c r="F207" s="199" t="s">
        <v>199</v>
      </c>
      <c r="G207" s="197"/>
      <c r="H207" s="198" t="s">
        <v>1</v>
      </c>
      <c r="I207" s="197"/>
      <c r="J207" s="197"/>
      <c r="K207" s="197"/>
      <c r="L207" s="201"/>
      <c r="M207" s="202"/>
      <c r="N207" s="203"/>
      <c r="O207" s="203"/>
      <c r="P207" s="203"/>
      <c r="Q207" s="203"/>
      <c r="R207" s="203"/>
      <c r="S207" s="203"/>
      <c r="T207" s="204"/>
      <c r="AT207" s="205" t="s">
        <v>135</v>
      </c>
      <c r="AU207" s="205" t="s">
        <v>82</v>
      </c>
      <c r="AV207" s="12" t="s">
        <v>82</v>
      </c>
      <c r="AW207" s="12" t="s">
        <v>30</v>
      </c>
      <c r="AX207" s="12" t="s">
        <v>74</v>
      </c>
      <c r="AY207" s="205" t="s">
        <v>125</v>
      </c>
    </row>
    <row r="208" spans="1:65" s="13" customFormat="1">
      <c r="B208" s="206"/>
      <c r="C208" s="207"/>
      <c r="D208" s="191" t="s">
        <v>135</v>
      </c>
      <c r="E208" s="208" t="s">
        <v>1</v>
      </c>
      <c r="F208" s="209" t="s">
        <v>198</v>
      </c>
      <c r="G208" s="207"/>
      <c r="H208" s="210">
        <v>10</v>
      </c>
      <c r="I208" s="207"/>
      <c r="J208" s="207"/>
      <c r="K208" s="207"/>
      <c r="L208" s="212"/>
      <c r="M208" s="213"/>
      <c r="N208" s="214"/>
      <c r="O208" s="214"/>
      <c r="P208" s="214"/>
      <c r="Q208" s="214"/>
      <c r="R208" s="214"/>
      <c r="S208" s="214"/>
      <c r="T208" s="215"/>
      <c r="AT208" s="216" t="s">
        <v>135</v>
      </c>
      <c r="AU208" s="216" t="s">
        <v>82</v>
      </c>
      <c r="AV208" s="13" t="s">
        <v>84</v>
      </c>
      <c r="AW208" s="13" t="s">
        <v>30</v>
      </c>
      <c r="AX208" s="13" t="s">
        <v>74</v>
      </c>
      <c r="AY208" s="216" t="s">
        <v>125</v>
      </c>
    </row>
    <row r="209" spans="1:65" s="12" customFormat="1">
      <c r="B209" s="196"/>
      <c r="C209" s="197"/>
      <c r="D209" s="191" t="s">
        <v>135</v>
      </c>
      <c r="E209" s="198" t="s">
        <v>1</v>
      </c>
      <c r="F209" s="199" t="s">
        <v>200</v>
      </c>
      <c r="G209" s="197"/>
      <c r="H209" s="198" t="s">
        <v>1</v>
      </c>
      <c r="I209" s="197"/>
      <c r="J209" s="197"/>
      <c r="K209" s="197"/>
      <c r="L209" s="201"/>
      <c r="M209" s="202"/>
      <c r="N209" s="203"/>
      <c r="O209" s="203"/>
      <c r="P209" s="203"/>
      <c r="Q209" s="203"/>
      <c r="R209" s="203"/>
      <c r="S209" s="203"/>
      <c r="T209" s="204"/>
      <c r="AT209" s="205" t="s">
        <v>135</v>
      </c>
      <c r="AU209" s="205" t="s">
        <v>82</v>
      </c>
      <c r="AV209" s="12" t="s">
        <v>82</v>
      </c>
      <c r="AW209" s="12" t="s">
        <v>30</v>
      </c>
      <c r="AX209" s="12" t="s">
        <v>74</v>
      </c>
      <c r="AY209" s="205" t="s">
        <v>125</v>
      </c>
    </row>
    <row r="210" spans="1:65" s="13" customFormat="1">
      <c r="B210" s="206"/>
      <c r="C210" s="207"/>
      <c r="D210" s="191" t="s">
        <v>135</v>
      </c>
      <c r="E210" s="208" t="s">
        <v>1</v>
      </c>
      <c r="F210" s="209" t="s">
        <v>198</v>
      </c>
      <c r="G210" s="207"/>
      <c r="H210" s="210">
        <v>10</v>
      </c>
      <c r="I210" s="207"/>
      <c r="J210" s="207"/>
      <c r="K210" s="207"/>
      <c r="L210" s="212"/>
      <c r="M210" s="213"/>
      <c r="N210" s="214"/>
      <c r="O210" s="214"/>
      <c r="P210" s="214"/>
      <c r="Q210" s="214"/>
      <c r="R210" s="214"/>
      <c r="S210" s="214"/>
      <c r="T210" s="215"/>
      <c r="AT210" s="216" t="s">
        <v>135</v>
      </c>
      <c r="AU210" s="216" t="s">
        <v>82</v>
      </c>
      <c r="AV210" s="13" t="s">
        <v>84</v>
      </c>
      <c r="AW210" s="13" t="s">
        <v>30</v>
      </c>
      <c r="AX210" s="13" t="s">
        <v>74</v>
      </c>
      <c r="AY210" s="216" t="s">
        <v>125</v>
      </c>
    </row>
    <row r="211" spans="1:65" s="12" customFormat="1">
      <c r="B211" s="196"/>
      <c r="C211" s="197"/>
      <c r="D211" s="191" t="s">
        <v>135</v>
      </c>
      <c r="E211" s="198" t="s">
        <v>1</v>
      </c>
      <c r="F211" s="199" t="s">
        <v>201</v>
      </c>
      <c r="G211" s="197"/>
      <c r="H211" s="198" t="s">
        <v>1</v>
      </c>
      <c r="I211" s="197"/>
      <c r="J211" s="197"/>
      <c r="K211" s="197"/>
      <c r="L211" s="201"/>
      <c r="M211" s="202"/>
      <c r="N211" s="203"/>
      <c r="O211" s="203"/>
      <c r="P211" s="203"/>
      <c r="Q211" s="203"/>
      <c r="R211" s="203"/>
      <c r="S211" s="203"/>
      <c r="T211" s="204"/>
      <c r="AT211" s="205" t="s">
        <v>135</v>
      </c>
      <c r="AU211" s="205" t="s">
        <v>82</v>
      </c>
      <c r="AV211" s="12" t="s">
        <v>82</v>
      </c>
      <c r="AW211" s="12" t="s">
        <v>30</v>
      </c>
      <c r="AX211" s="12" t="s">
        <v>74</v>
      </c>
      <c r="AY211" s="205" t="s">
        <v>125</v>
      </c>
    </row>
    <row r="212" spans="1:65" s="13" customFormat="1">
      <c r="B212" s="206"/>
      <c r="C212" s="207"/>
      <c r="D212" s="191" t="s">
        <v>135</v>
      </c>
      <c r="E212" s="208" t="s">
        <v>1</v>
      </c>
      <c r="F212" s="209" t="s">
        <v>198</v>
      </c>
      <c r="G212" s="207"/>
      <c r="H212" s="210">
        <v>10</v>
      </c>
      <c r="I212" s="207"/>
      <c r="J212" s="207"/>
      <c r="K212" s="207"/>
      <c r="L212" s="212"/>
      <c r="M212" s="213"/>
      <c r="N212" s="214"/>
      <c r="O212" s="214"/>
      <c r="P212" s="214"/>
      <c r="Q212" s="214"/>
      <c r="R212" s="214"/>
      <c r="S212" s="214"/>
      <c r="T212" s="215"/>
      <c r="AT212" s="216" t="s">
        <v>135</v>
      </c>
      <c r="AU212" s="216" t="s">
        <v>82</v>
      </c>
      <c r="AV212" s="13" t="s">
        <v>84</v>
      </c>
      <c r="AW212" s="13" t="s">
        <v>30</v>
      </c>
      <c r="AX212" s="13" t="s">
        <v>74</v>
      </c>
      <c r="AY212" s="216" t="s">
        <v>125</v>
      </c>
    </row>
    <row r="213" spans="1:65" s="14" customFormat="1">
      <c r="B213" s="217"/>
      <c r="C213" s="218"/>
      <c r="D213" s="191" t="s">
        <v>135</v>
      </c>
      <c r="E213" s="219" t="s">
        <v>1</v>
      </c>
      <c r="F213" s="220" t="s">
        <v>138</v>
      </c>
      <c r="G213" s="218"/>
      <c r="H213" s="221">
        <v>40</v>
      </c>
      <c r="I213" s="218"/>
      <c r="J213" s="218"/>
      <c r="K213" s="218"/>
      <c r="L213" s="223"/>
      <c r="M213" s="224"/>
      <c r="N213" s="225"/>
      <c r="O213" s="225"/>
      <c r="P213" s="225"/>
      <c r="Q213" s="225"/>
      <c r="R213" s="225"/>
      <c r="S213" s="225"/>
      <c r="T213" s="226"/>
      <c r="AT213" s="227" t="s">
        <v>135</v>
      </c>
      <c r="AU213" s="227" t="s">
        <v>82</v>
      </c>
      <c r="AV213" s="14" t="s">
        <v>132</v>
      </c>
      <c r="AW213" s="14" t="s">
        <v>30</v>
      </c>
      <c r="AX213" s="14" t="s">
        <v>82</v>
      </c>
      <c r="AY213" s="227" t="s">
        <v>125</v>
      </c>
    </row>
    <row r="214" spans="1:65" s="12" customFormat="1">
      <c r="B214" s="196"/>
      <c r="C214" s="197"/>
      <c r="D214" s="191" t="s">
        <v>135</v>
      </c>
      <c r="E214" s="198" t="s">
        <v>1</v>
      </c>
      <c r="F214" s="199" t="s">
        <v>139</v>
      </c>
      <c r="G214" s="197"/>
      <c r="H214" s="198" t="s">
        <v>1</v>
      </c>
      <c r="I214" s="197"/>
      <c r="J214" s="197"/>
      <c r="K214" s="197"/>
      <c r="L214" s="201"/>
      <c r="M214" s="202"/>
      <c r="N214" s="203"/>
      <c r="O214" s="203"/>
      <c r="P214" s="203"/>
      <c r="Q214" s="203"/>
      <c r="R214" s="203"/>
      <c r="S214" s="203"/>
      <c r="T214" s="204"/>
      <c r="AT214" s="205" t="s">
        <v>135</v>
      </c>
      <c r="AU214" s="205" t="s">
        <v>82</v>
      </c>
      <c r="AV214" s="12" t="s">
        <v>82</v>
      </c>
      <c r="AW214" s="12" t="s">
        <v>30</v>
      </c>
      <c r="AX214" s="12" t="s">
        <v>74</v>
      </c>
      <c r="AY214" s="205" t="s">
        <v>125</v>
      </c>
    </row>
    <row r="215" spans="1:65" s="2" customFormat="1" ht="16.5" customHeight="1">
      <c r="A215" s="33"/>
      <c r="B215" s="34"/>
      <c r="C215" s="177" t="s">
        <v>198</v>
      </c>
      <c r="D215" s="177" t="s">
        <v>126</v>
      </c>
      <c r="E215" s="178" t="s">
        <v>205</v>
      </c>
      <c r="F215" s="179" t="s">
        <v>206</v>
      </c>
      <c r="G215" s="180" t="s">
        <v>129</v>
      </c>
      <c r="H215" s="181">
        <v>10</v>
      </c>
      <c r="I215" s="241"/>
      <c r="J215" s="183">
        <f>ROUND(I215*H215,2)</f>
        <v>0</v>
      </c>
      <c r="K215" s="179" t="s">
        <v>130</v>
      </c>
      <c r="L215" s="184"/>
      <c r="M215" s="185" t="s">
        <v>1</v>
      </c>
      <c r="N215" s="186" t="s">
        <v>39</v>
      </c>
      <c r="O215" s="70"/>
      <c r="P215" s="187">
        <f>O215*H215</f>
        <v>0</v>
      </c>
      <c r="Q215" s="187">
        <v>5.4850000000000003E-2</v>
      </c>
      <c r="R215" s="187">
        <f>Q215*H215</f>
        <v>0.54849999999999999</v>
      </c>
      <c r="S215" s="187">
        <v>0</v>
      </c>
      <c r="T215" s="188">
        <f>S215*H215</f>
        <v>0</v>
      </c>
      <c r="U215" s="33"/>
      <c r="V215" s="33"/>
      <c r="W215" s="33"/>
      <c r="X215" s="33"/>
      <c r="Y215" s="33"/>
      <c r="Z215" s="33"/>
      <c r="AA215" s="33"/>
      <c r="AB215" s="33"/>
      <c r="AC215" s="33"/>
      <c r="AD215" s="33"/>
      <c r="AE215" s="33"/>
      <c r="AR215" s="189" t="s">
        <v>131</v>
      </c>
      <c r="AT215" s="189" t="s">
        <v>126</v>
      </c>
      <c r="AU215" s="189" t="s">
        <v>82</v>
      </c>
      <c r="AY215" s="16" t="s">
        <v>125</v>
      </c>
      <c r="BE215" s="190">
        <f>IF(N215="základní",J215,0)</f>
        <v>0</v>
      </c>
      <c r="BF215" s="190">
        <f>IF(N215="snížená",J215,0)</f>
        <v>0</v>
      </c>
      <c r="BG215" s="190">
        <f>IF(N215="zákl. přenesená",J215,0)</f>
        <v>0</v>
      </c>
      <c r="BH215" s="190">
        <f>IF(N215="sníž. přenesená",J215,0)</f>
        <v>0</v>
      </c>
      <c r="BI215" s="190">
        <f>IF(N215="nulová",J215,0)</f>
        <v>0</v>
      </c>
      <c r="BJ215" s="16" t="s">
        <v>82</v>
      </c>
      <c r="BK215" s="190">
        <f>ROUND(I215*H215,2)</f>
        <v>0</v>
      </c>
      <c r="BL215" s="16" t="s">
        <v>132</v>
      </c>
      <c r="BM215" s="189" t="s">
        <v>207</v>
      </c>
    </row>
    <row r="216" spans="1:65" s="2" customFormat="1">
      <c r="A216" s="33"/>
      <c r="B216" s="34"/>
      <c r="C216" s="35"/>
      <c r="D216" s="191" t="s">
        <v>134</v>
      </c>
      <c r="E216" s="35"/>
      <c r="F216" s="192" t="s">
        <v>206</v>
      </c>
      <c r="G216" s="35"/>
      <c r="H216" s="35"/>
      <c r="I216" s="35"/>
      <c r="J216" s="35"/>
      <c r="K216" s="35"/>
      <c r="L216" s="38"/>
      <c r="M216" s="194"/>
      <c r="N216" s="195"/>
      <c r="O216" s="70"/>
      <c r="P216" s="70"/>
      <c r="Q216" s="70"/>
      <c r="R216" s="70"/>
      <c r="S216" s="70"/>
      <c r="T216" s="71"/>
      <c r="U216" s="33"/>
      <c r="V216" s="33"/>
      <c r="W216" s="33"/>
      <c r="X216" s="33"/>
      <c r="Y216" s="33"/>
      <c r="Z216" s="33"/>
      <c r="AA216" s="33"/>
      <c r="AB216" s="33"/>
      <c r="AC216" s="33"/>
      <c r="AD216" s="33"/>
      <c r="AE216" s="33"/>
      <c r="AT216" s="16" t="s">
        <v>134</v>
      </c>
      <c r="AU216" s="16" t="s">
        <v>82</v>
      </c>
    </row>
    <row r="217" spans="1:65" s="12" customFormat="1">
      <c r="B217" s="196"/>
      <c r="C217" s="197"/>
      <c r="D217" s="191" t="s">
        <v>135</v>
      </c>
      <c r="E217" s="198" t="s">
        <v>1</v>
      </c>
      <c r="F217" s="199" t="s">
        <v>208</v>
      </c>
      <c r="G217" s="197"/>
      <c r="H217" s="198" t="s">
        <v>1</v>
      </c>
      <c r="I217" s="197"/>
      <c r="J217" s="197"/>
      <c r="K217" s="197"/>
      <c r="L217" s="201"/>
      <c r="M217" s="202"/>
      <c r="N217" s="203"/>
      <c r="O217" s="203"/>
      <c r="P217" s="203"/>
      <c r="Q217" s="203"/>
      <c r="R217" s="203"/>
      <c r="S217" s="203"/>
      <c r="T217" s="204"/>
      <c r="AT217" s="205" t="s">
        <v>135</v>
      </c>
      <c r="AU217" s="205" t="s">
        <v>82</v>
      </c>
      <c r="AV217" s="12" t="s">
        <v>82</v>
      </c>
      <c r="AW217" s="12" t="s">
        <v>30</v>
      </c>
      <c r="AX217" s="12" t="s">
        <v>74</v>
      </c>
      <c r="AY217" s="205" t="s">
        <v>125</v>
      </c>
    </row>
    <row r="218" spans="1:65" s="13" customFormat="1">
      <c r="B218" s="206"/>
      <c r="C218" s="207"/>
      <c r="D218" s="191" t="s">
        <v>135</v>
      </c>
      <c r="E218" s="208" t="s">
        <v>1</v>
      </c>
      <c r="F218" s="209" t="s">
        <v>198</v>
      </c>
      <c r="G218" s="207"/>
      <c r="H218" s="210">
        <v>10</v>
      </c>
      <c r="I218" s="207"/>
      <c r="J218" s="207"/>
      <c r="K218" s="207"/>
      <c r="L218" s="212"/>
      <c r="M218" s="213"/>
      <c r="N218" s="214"/>
      <c r="O218" s="214"/>
      <c r="P218" s="214"/>
      <c r="Q218" s="214"/>
      <c r="R218" s="214"/>
      <c r="S218" s="214"/>
      <c r="T218" s="215"/>
      <c r="AT218" s="216" t="s">
        <v>135</v>
      </c>
      <c r="AU218" s="216" t="s">
        <v>82</v>
      </c>
      <c r="AV218" s="13" t="s">
        <v>84</v>
      </c>
      <c r="AW218" s="13" t="s">
        <v>30</v>
      </c>
      <c r="AX218" s="13" t="s">
        <v>74</v>
      </c>
      <c r="AY218" s="216" t="s">
        <v>125</v>
      </c>
    </row>
    <row r="219" spans="1:65" s="14" customFormat="1">
      <c r="B219" s="217"/>
      <c r="C219" s="218"/>
      <c r="D219" s="191" t="s">
        <v>135</v>
      </c>
      <c r="E219" s="219" t="s">
        <v>1</v>
      </c>
      <c r="F219" s="220" t="s">
        <v>138</v>
      </c>
      <c r="G219" s="218"/>
      <c r="H219" s="221">
        <v>10</v>
      </c>
      <c r="I219" s="218"/>
      <c r="J219" s="218"/>
      <c r="K219" s="218"/>
      <c r="L219" s="223"/>
      <c r="M219" s="224"/>
      <c r="N219" s="225"/>
      <c r="O219" s="225"/>
      <c r="P219" s="225"/>
      <c r="Q219" s="225"/>
      <c r="R219" s="225"/>
      <c r="S219" s="225"/>
      <c r="T219" s="226"/>
      <c r="AT219" s="227" t="s">
        <v>135</v>
      </c>
      <c r="AU219" s="227" t="s">
        <v>82</v>
      </c>
      <c r="AV219" s="14" t="s">
        <v>132</v>
      </c>
      <c r="AW219" s="14" t="s">
        <v>30</v>
      </c>
      <c r="AX219" s="14" t="s">
        <v>82</v>
      </c>
      <c r="AY219" s="227" t="s">
        <v>125</v>
      </c>
    </row>
    <row r="220" spans="1:65" s="12" customFormat="1">
      <c r="B220" s="196"/>
      <c r="C220" s="197"/>
      <c r="D220" s="191" t="s">
        <v>135</v>
      </c>
      <c r="E220" s="198" t="s">
        <v>1</v>
      </c>
      <c r="F220" s="199" t="s">
        <v>139</v>
      </c>
      <c r="G220" s="197"/>
      <c r="H220" s="198" t="s">
        <v>1</v>
      </c>
      <c r="I220" s="197"/>
      <c r="J220" s="197"/>
      <c r="K220" s="197"/>
      <c r="L220" s="201"/>
      <c r="M220" s="202"/>
      <c r="N220" s="203"/>
      <c r="O220" s="203"/>
      <c r="P220" s="203"/>
      <c r="Q220" s="203"/>
      <c r="R220" s="203"/>
      <c r="S220" s="203"/>
      <c r="T220" s="204"/>
      <c r="AT220" s="205" t="s">
        <v>135</v>
      </c>
      <c r="AU220" s="205" t="s">
        <v>82</v>
      </c>
      <c r="AV220" s="12" t="s">
        <v>82</v>
      </c>
      <c r="AW220" s="12" t="s">
        <v>30</v>
      </c>
      <c r="AX220" s="12" t="s">
        <v>74</v>
      </c>
      <c r="AY220" s="205" t="s">
        <v>125</v>
      </c>
    </row>
    <row r="221" spans="1:65" s="2" customFormat="1" ht="16.5" customHeight="1">
      <c r="A221" s="33"/>
      <c r="B221" s="34"/>
      <c r="C221" s="177" t="s">
        <v>209</v>
      </c>
      <c r="D221" s="177" t="s">
        <v>126</v>
      </c>
      <c r="E221" s="178" t="s">
        <v>210</v>
      </c>
      <c r="F221" s="179" t="s">
        <v>211</v>
      </c>
      <c r="G221" s="180" t="s">
        <v>129</v>
      </c>
      <c r="H221" s="181">
        <v>10</v>
      </c>
      <c r="I221" s="241"/>
      <c r="J221" s="183">
        <f>ROUND(I221*H221,2)</f>
        <v>0</v>
      </c>
      <c r="K221" s="179" t="s">
        <v>130</v>
      </c>
      <c r="L221" s="184"/>
      <c r="M221" s="185" t="s">
        <v>1</v>
      </c>
      <c r="N221" s="186" t="s">
        <v>39</v>
      </c>
      <c r="O221" s="70"/>
      <c r="P221" s="187">
        <f>O221*H221</f>
        <v>0</v>
      </c>
      <c r="Q221" s="187">
        <v>5.4850000000000003E-2</v>
      </c>
      <c r="R221" s="187">
        <f>Q221*H221</f>
        <v>0.54849999999999999</v>
      </c>
      <c r="S221" s="187">
        <v>0</v>
      </c>
      <c r="T221" s="188">
        <f>S221*H221</f>
        <v>0</v>
      </c>
      <c r="U221" s="33"/>
      <c r="V221" s="33"/>
      <c r="W221" s="33"/>
      <c r="X221" s="33"/>
      <c r="Y221" s="33"/>
      <c r="Z221" s="33"/>
      <c r="AA221" s="33"/>
      <c r="AB221" s="33"/>
      <c r="AC221" s="33"/>
      <c r="AD221" s="33"/>
      <c r="AE221" s="33"/>
      <c r="AR221" s="189" t="s">
        <v>131</v>
      </c>
      <c r="AT221" s="189" t="s">
        <v>126</v>
      </c>
      <c r="AU221" s="189" t="s">
        <v>82</v>
      </c>
      <c r="AY221" s="16" t="s">
        <v>125</v>
      </c>
      <c r="BE221" s="190">
        <f>IF(N221="základní",J221,0)</f>
        <v>0</v>
      </c>
      <c r="BF221" s="190">
        <f>IF(N221="snížená",J221,0)</f>
        <v>0</v>
      </c>
      <c r="BG221" s="190">
        <f>IF(N221="zákl. přenesená",J221,0)</f>
        <v>0</v>
      </c>
      <c r="BH221" s="190">
        <f>IF(N221="sníž. přenesená",J221,0)</f>
        <v>0</v>
      </c>
      <c r="BI221" s="190">
        <f>IF(N221="nulová",J221,0)</f>
        <v>0</v>
      </c>
      <c r="BJ221" s="16" t="s">
        <v>82</v>
      </c>
      <c r="BK221" s="190">
        <f>ROUND(I221*H221,2)</f>
        <v>0</v>
      </c>
      <c r="BL221" s="16" t="s">
        <v>132</v>
      </c>
      <c r="BM221" s="189" t="s">
        <v>212</v>
      </c>
    </row>
    <row r="222" spans="1:65" s="2" customFormat="1">
      <c r="A222" s="33"/>
      <c r="B222" s="34"/>
      <c r="C222" s="35"/>
      <c r="D222" s="191" t="s">
        <v>134</v>
      </c>
      <c r="E222" s="35"/>
      <c r="F222" s="192" t="s">
        <v>211</v>
      </c>
      <c r="G222" s="35"/>
      <c r="H222" s="35"/>
      <c r="I222" s="35"/>
      <c r="J222" s="35"/>
      <c r="K222" s="35"/>
      <c r="L222" s="38"/>
      <c r="M222" s="194"/>
      <c r="N222" s="195"/>
      <c r="O222" s="70"/>
      <c r="P222" s="70"/>
      <c r="Q222" s="70"/>
      <c r="R222" s="70"/>
      <c r="S222" s="70"/>
      <c r="T222" s="71"/>
      <c r="U222" s="33"/>
      <c r="V222" s="33"/>
      <c r="W222" s="33"/>
      <c r="X222" s="33"/>
      <c r="Y222" s="33"/>
      <c r="Z222" s="33"/>
      <c r="AA222" s="33"/>
      <c r="AB222" s="33"/>
      <c r="AC222" s="33"/>
      <c r="AD222" s="33"/>
      <c r="AE222" s="33"/>
      <c r="AT222" s="16" t="s">
        <v>134</v>
      </c>
      <c r="AU222" s="16" t="s">
        <v>82</v>
      </c>
    </row>
    <row r="223" spans="1:65" s="12" customFormat="1">
      <c r="B223" s="196"/>
      <c r="C223" s="197"/>
      <c r="D223" s="191" t="s">
        <v>135</v>
      </c>
      <c r="E223" s="198" t="s">
        <v>1</v>
      </c>
      <c r="F223" s="199" t="s">
        <v>208</v>
      </c>
      <c r="G223" s="197"/>
      <c r="H223" s="198" t="s">
        <v>1</v>
      </c>
      <c r="I223" s="197"/>
      <c r="J223" s="197"/>
      <c r="K223" s="197"/>
      <c r="L223" s="201"/>
      <c r="M223" s="202"/>
      <c r="N223" s="203"/>
      <c r="O223" s="203"/>
      <c r="P223" s="203"/>
      <c r="Q223" s="203"/>
      <c r="R223" s="203"/>
      <c r="S223" s="203"/>
      <c r="T223" s="204"/>
      <c r="AT223" s="205" t="s">
        <v>135</v>
      </c>
      <c r="AU223" s="205" t="s">
        <v>82</v>
      </c>
      <c r="AV223" s="12" t="s">
        <v>82</v>
      </c>
      <c r="AW223" s="12" t="s">
        <v>30</v>
      </c>
      <c r="AX223" s="12" t="s">
        <v>74</v>
      </c>
      <c r="AY223" s="205" t="s">
        <v>125</v>
      </c>
    </row>
    <row r="224" spans="1:65" s="13" customFormat="1">
      <c r="B224" s="206"/>
      <c r="C224" s="207"/>
      <c r="D224" s="191" t="s">
        <v>135</v>
      </c>
      <c r="E224" s="208" t="s">
        <v>1</v>
      </c>
      <c r="F224" s="209" t="s">
        <v>198</v>
      </c>
      <c r="G224" s="207"/>
      <c r="H224" s="210">
        <v>10</v>
      </c>
      <c r="I224" s="207"/>
      <c r="J224" s="207"/>
      <c r="K224" s="207"/>
      <c r="L224" s="212"/>
      <c r="M224" s="213"/>
      <c r="N224" s="214"/>
      <c r="O224" s="214"/>
      <c r="P224" s="214"/>
      <c r="Q224" s="214"/>
      <c r="R224" s="214"/>
      <c r="S224" s="214"/>
      <c r="T224" s="215"/>
      <c r="AT224" s="216" t="s">
        <v>135</v>
      </c>
      <c r="AU224" s="216" t="s">
        <v>82</v>
      </c>
      <c r="AV224" s="13" t="s">
        <v>84</v>
      </c>
      <c r="AW224" s="13" t="s">
        <v>30</v>
      </c>
      <c r="AX224" s="13" t="s">
        <v>74</v>
      </c>
      <c r="AY224" s="216" t="s">
        <v>125</v>
      </c>
    </row>
    <row r="225" spans="1:65" s="14" customFormat="1">
      <c r="B225" s="217"/>
      <c r="C225" s="218"/>
      <c r="D225" s="191" t="s">
        <v>135</v>
      </c>
      <c r="E225" s="219" t="s">
        <v>1</v>
      </c>
      <c r="F225" s="220" t="s">
        <v>138</v>
      </c>
      <c r="G225" s="218"/>
      <c r="H225" s="221">
        <v>10</v>
      </c>
      <c r="I225" s="218"/>
      <c r="J225" s="218"/>
      <c r="K225" s="218"/>
      <c r="L225" s="223"/>
      <c r="M225" s="224"/>
      <c r="N225" s="225"/>
      <c r="O225" s="225"/>
      <c r="P225" s="225"/>
      <c r="Q225" s="225"/>
      <c r="R225" s="225"/>
      <c r="S225" s="225"/>
      <c r="T225" s="226"/>
      <c r="AT225" s="227" t="s">
        <v>135</v>
      </c>
      <c r="AU225" s="227" t="s">
        <v>82</v>
      </c>
      <c r="AV225" s="14" t="s">
        <v>132</v>
      </c>
      <c r="AW225" s="14" t="s">
        <v>30</v>
      </c>
      <c r="AX225" s="14" t="s">
        <v>82</v>
      </c>
      <c r="AY225" s="227" t="s">
        <v>125</v>
      </c>
    </row>
    <row r="226" spans="1:65" s="12" customFormat="1">
      <c r="B226" s="196"/>
      <c r="C226" s="197"/>
      <c r="D226" s="191" t="s">
        <v>135</v>
      </c>
      <c r="E226" s="198" t="s">
        <v>1</v>
      </c>
      <c r="F226" s="199" t="s">
        <v>139</v>
      </c>
      <c r="G226" s="197"/>
      <c r="H226" s="198" t="s">
        <v>1</v>
      </c>
      <c r="I226" s="197"/>
      <c r="J226" s="197"/>
      <c r="K226" s="197"/>
      <c r="L226" s="201"/>
      <c r="M226" s="202"/>
      <c r="N226" s="203"/>
      <c r="O226" s="203"/>
      <c r="P226" s="203"/>
      <c r="Q226" s="203"/>
      <c r="R226" s="203"/>
      <c r="S226" s="203"/>
      <c r="T226" s="204"/>
      <c r="AT226" s="205" t="s">
        <v>135</v>
      </c>
      <c r="AU226" s="205" t="s">
        <v>82</v>
      </c>
      <c r="AV226" s="12" t="s">
        <v>82</v>
      </c>
      <c r="AW226" s="12" t="s">
        <v>30</v>
      </c>
      <c r="AX226" s="12" t="s">
        <v>74</v>
      </c>
      <c r="AY226" s="205" t="s">
        <v>125</v>
      </c>
    </row>
    <row r="227" spans="1:65" s="2" customFormat="1" ht="24.2" customHeight="1">
      <c r="A227" s="33"/>
      <c r="B227" s="34"/>
      <c r="C227" s="177" t="s">
        <v>213</v>
      </c>
      <c r="D227" s="177" t="s">
        <v>126</v>
      </c>
      <c r="E227" s="178" t="s">
        <v>214</v>
      </c>
      <c r="F227" s="179" t="s">
        <v>215</v>
      </c>
      <c r="G227" s="180" t="s">
        <v>159</v>
      </c>
      <c r="H227" s="181">
        <v>1</v>
      </c>
      <c r="I227" s="241"/>
      <c r="J227" s="183">
        <f>ROUND(I227*H227,2)</f>
        <v>0</v>
      </c>
      <c r="K227" s="179" t="s">
        <v>130</v>
      </c>
      <c r="L227" s="184"/>
      <c r="M227" s="185" t="s">
        <v>1</v>
      </c>
      <c r="N227" s="186" t="s">
        <v>39</v>
      </c>
      <c r="O227" s="70"/>
      <c r="P227" s="187">
        <f>O227*H227</f>
        <v>0</v>
      </c>
      <c r="Q227" s="187">
        <v>0.90449999999999997</v>
      </c>
      <c r="R227" s="187">
        <f>Q227*H227</f>
        <v>0.90449999999999997</v>
      </c>
      <c r="S227" s="187">
        <v>0</v>
      </c>
      <c r="T227" s="188">
        <f>S227*H227</f>
        <v>0</v>
      </c>
      <c r="U227" s="33"/>
      <c r="V227" s="33"/>
      <c r="W227" s="33"/>
      <c r="X227" s="33"/>
      <c r="Y227" s="33"/>
      <c r="Z227" s="33"/>
      <c r="AA227" s="33"/>
      <c r="AB227" s="33"/>
      <c r="AC227" s="33"/>
      <c r="AD227" s="33"/>
      <c r="AE227" s="33"/>
      <c r="AR227" s="189" t="s">
        <v>190</v>
      </c>
      <c r="AT227" s="189" t="s">
        <v>126</v>
      </c>
      <c r="AU227" s="189" t="s">
        <v>82</v>
      </c>
      <c r="AY227" s="16" t="s">
        <v>125</v>
      </c>
      <c r="BE227" s="190">
        <f>IF(N227="základní",J227,0)</f>
        <v>0</v>
      </c>
      <c r="BF227" s="190">
        <f>IF(N227="snížená",J227,0)</f>
        <v>0</v>
      </c>
      <c r="BG227" s="190">
        <f>IF(N227="zákl. přenesená",J227,0)</f>
        <v>0</v>
      </c>
      <c r="BH227" s="190">
        <f>IF(N227="sníž. přenesená",J227,0)</f>
        <v>0</v>
      </c>
      <c r="BI227" s="190">
        <f>IF(N227="nulová",J227,0)</f>
        <v>0</v>
      </c>
      <c r="BJ227" s="16" t="s">
        <v>82</v>
      </c>
      <c r="BK227" s="190">
        <f>ROUND(I227*H227,2)</f>
        <v>0</v>
      </c>
      <c r="BL227" s="16" t="s">
        <v>190</v>
      </c>
      <c r="BM227" s="189" t="s">
        <v>216</v>
      </c>
    </row>
    <row r="228" spans="1:65" s="2" customFormat="1">
      <c r="A228" s="33"/>
      <c r="B228" s="34"/>
      <c r="C228" s="35"/>
      <c r="D228" s="191" t="s">
        <v>134</v>
      </c>
      <c r="E228" s="35"/>
      <c r="F228" s="192" t="s">
        <v>215</v>
      </c>
      <c r="G228" s="35"/>
      <c r="H228" s="35"/>
      <c r="I228" s="35"/>
      <c r="J228" s="35"/>
      <c r="K228" s="35"/>
      <c r="L228" s="38"/>
      <c r="M228" s="194"/>
      <c r="N228" s="195"/>
      <c r="O228" s="70"/>
      <c r="P228" s="70"/>
      <c r="Q228" s="70"/>
      <c r="R228" s="70"/>
      <c r="S228" s="70"/>
      <c r="T228" s="71"/>
      <c r="U228" s="33"/>
      <c r="V228" s="33"/>
      <c r="W228" s="33"/>
      <c r="X228" s="33"/>
      <c r="Y228" s="33"/>
      <c r="Z228" s="33"/>
      <c r="AA228" s="33"/>
      <c r="AB228" s="33"/>
      <c r="AC228" s="33"/>
      <c r="AD228" s="33"/>
      <c r="AE228" s="33"/>
      <c r="AT228" s="16" t="s">
        <v>134</v>
      </c>
      <c r="AU228" s="16" t="s">
        <v>82</v>
      </c>
    </row>
    <row r="229" spans="1:65" s="12" customFormat="1">
      <c r="B229" s="196"/>
      <c r="C229" s="197"/>
      <c r="D229" s="191" t="s">
        <v>135</v>
      </c>
      <c r="E229" s="198" t="s">
        <v>1</v>
      </c>
      <c r="F229" s="199" t="s">
        <v>193</v>
      </c>
      <c r="G229" s="197"/>
      <c r="H229" s="198" t="s">
        <v>1</v>
      </c>
      <c r="I229" s="197"/>
      <c r="J229" s="197"/>
      <c r="K229" s="197"/>
      <c r="L229" s="201"/>
      <c r="M229" s="202"/>
      <c r="N229" s="203"/>
      <c r="O229" s="203"/>
      <c r="P229" s="203"/>
      <c r="Q229" s="203"/>
      <c r="R229" s="203"/>
      <c r="S229" s="203"/>
      <c r="T229" s="204"/>
      <c r="AT229" s="205" t="s">
        <v>135</v>
      </c>
      <c r="AU229" s="205" t="s">
        <v>82</v>
      </c>
      <c r="AV229" s="12" t="s">
        <v>82</v>
      </c>
      <c r="AW229" s="12" t="s">
        <v>30</v>
      </c>
      <c r="AX229" s="12" t="s">
        <v>74</v>
      </c>
      <c r="AY229" s="205" t="s">
        <v>125</v>
      </c>
    </row>
    <row r="230" spans="1:65" s="13" customFormat="1">
      <c r="B230" s="206"/>
      <c r="C230" s="207"/>
      <c r="D230" s="191" t="s">
        <v>135</v>
      </c>
      <c r="E230" s="208" t="s">
        <v>1</v>
      </c>
      <c r="F230" s="209" t="s">
        <v>82</v>
      </c>
      <c r="G230" s="207"/>
      <c r="H230" s="210">
        <v>1</v>
      </c>
      <c r="I230" s="207"/>
      <c r="J230" s="207"/>
      <c r="K230" s="207"/>
      <c r="L230" s="212"/>
      <c r="M230" s="213"/>
      <c r="N230" s="214"/>
      <c r="O230" s="214"/>
      <c r="P230" s="214"/>
      <c r="Q230" s="214"/>
      <c r="R230" s="214"/>
      <c r="S230" s="214"/>
      <c r="T230" s="215"/>
      <c r="AT230" s="216" t="s">
        <v>135</v>
      </c>
      <c r="AU230" s="216" t="s">
        <v>82</v>
      </c>
      <c r="AV230" s="13" t="s">
        <v>84</v>
      </c>
      <c r="AW230" s="13" t="s">
        <v>30</v>
      </c>
      <c r="AX230" s="13" t="s">
        <v>74</v>
      </c>
      <c r="AY230" s="216" t="s">
        <v>125</v>
      </c>
    </row>
    <row r="231" spans="1:65" s="14" customFormat="1">
      <c r="B231" s="217"/>
      <c r="C231" s="218"/>
      <c r="D231" s="191" t="s">
        <v>135</v>
      </c>
      <c r="E231" s="219" t="s">
        <v>1</v>
      </c>
      <c r="F231" s="220" t="s">
        <v>138</v>
      </c>
      <c r="G231" s="218"/>
      <c r="H231" s="221">
        <v>1</v>
      </c>
      <c r="I231" s="218"/>
      <c r="J231" s="218"/>
      <c r="K231" s="218"/>
      <c r="L231" s="223"/>
      <c r="M231" s="224"/>
      <c r="N231" s="225"/>
      <c r="O231" s="225"/>
      <c r="P231" s="225"/>
      <c r="Q231" s="225"/>
      <c r="R231" s="225"/>
      <c r="S231" s="225"/>
      <c r="T231" s="226"/>
      <c r="AT231" s="227" t="s">
        <v>135</v>
      </c>
      <c r="AU231" s="227" t="s">
        <v>82</v>
      </c>
      <c r="AV231" s="14" t="s">
        <v>132</v>
      </c>
      <c r="AW231" s="14" t="s">
        <v>30</v>
      </c>
      <c r="AX231" s="14" t="s">
        <v>82</v>
      </c>
      <c r="AY231" s="227" t="s">
        <v>125</v>
      </c>
    </row>
    <row r="232" spans="1:65" s="12" customFormat="1">
      <c r="B232" s="196"/>
      <c r="C232" s="197"/>
      <c r="D232" s="191" t="s">
        <v>135</v>
      </c>
      <c r="E232" s="198" t="s">
        <v>1</v>
      </c>
      <c r="F232" s="199" t="s">
        <v>139</v>
      </c>
      <c r="G232" s="197"/>
      <c r="H232" s="198" t="s">
        <v>1</v>
      </c>
      <c r="I232" s="197"/>
      <c r="J232" s="197"/>
      <c r="K232" s="197"/>
      <c r="L232" s="201"/>
      <c r="M232" s="202"/>
      <c r="N232" s="203"/>
      <c r="O232" s="203"/>
      <c r="P232" s="203"/>
      <c r="Q232" s="203"/>
      <c r="R232" s="203"/>
      <c r="S232" s="203"/>
      <c r="T232" s="204"/>
      <c r="AT232" s="205" t="s">
        <v>135</v>
      </c>
      <c r="AU232" s="205" t="s">
        <v>82</v>
      </c>
      <c r="AV232" s="12" t="s">
        <v>82</v>
      </c>
      <c r="AW232" s="12" t="s">
        <v>30</v>
      </c>
      <c r="AX232" s="12" t="s">
        <v>74</v>
      </c>
      <c r="AY232" s="205" t="s">
        <v>125</v>
      </c>
    </row>
    <row r="233" spans="1:65" s="2" customFormat="1" ht="24.2" customHeight="1">
      <c r="A233" s="33"/>
      <c r="B233" s="34"/>
      <c r="C233" s="177" t="s">
        <v>217</v>
      </c>
      <c r="D233" s="177" t="s">
        <v>126</v>
      </c>
      <c r="E233" s="178" t="s">
        <v>218</v>
      </c>
      <c r="F233" s="179" t="s">
        <v>219</v>
      </c>
      <c r="G233" s="180" t="s">
        <v>159</v>
      </c>
      <c r="H233" s="181">
        <v>1</v>
      </c>
      <c r="I233" s="241"/>
      <c r="J233" s="183">
        <f>ROUND(I233*H233,2)</f>
        <v>0</v>
      </c>
      <c r="K233" s="179" t="s">
        <v>130</v>
      </c>
      <c r="L233" s="184"/>
      <c r="M233" s="185" t="s">
        <v>1</v>
      </c>
      <c r="N233" s="186" t="s">
        <v>39</v>
      </c>
      <c r="O233" s="70"/>
      <c r="P233" s="187">
        <f>O233*H233</f>
        <v>0</v>
      </c>
      <c r="Q233" s="187">
        <v>0.90449999999999997</v>
      </c>
      <c r="R233" s="187">
        <f>Q233*H233</f>
        <v>0.90449999999999997</v>
      </c>
      <c r="S233" s="187">
        <v>0</v>
      </c>
      <c r="T233" s="188">
        <f>S233*H233</f>
        <v>0</v>
      </c>
      <c r="U233" s="33"/>
      <c r="V233" s="33"/>
      <c r="W233" s="33"/>
      <c r="X233" s="33"/>
      <c r="Y233" s="33"/>
      <c r="Z233" s="33"/>
      <c r="AA233" s="33"/>
      <c r="AB233" s="33"/>
      <c r="AC233" s="33"/>
      <c r="AD233" s="33"/>
      <c r="AE233" s="33"/>
      <c r="AR233" s="189" t="s">
        <v>190</v>
      </c>
      <c r="AT233" s="189" t="s">
        <v>126</v>
      </c>
      <c r="AU233" s="189" t="s">
        <v>82</v>
      </c>
      <c r="AY233" s="16" t="s">
        <v>125</v>
      </c>
      <c r="BE233" s="190">
        <f>IF(N233="základní",J233,0)</f>
        <v>0</v>
      </c>
      <c r="BF233" s="190">
        <f>IF(N233="snížená",J233,0)</f>
        <v>0</v>
      </c>
      <c r="BG233" s="190">
        <f>IF(N233="zákl. přenesená",J233,0)</f>
        <v>0</v>
      </c>
      <c r="BH233" s="190">
        <f>IF(N233="sníž. přenesená",J233,0)</f>
        <v>0</v>
      </c>
      <c r="BI233" s="190">
        <f>IF(N233="nulová",J233,0)</f>
        <v>0</v>
      </c>
      <c r="BJ233" s="16" t="s">
        <v>82</v>
      </c>
      <c r="BK233" s="190">
        <f>ROUND(I233*H233,2)</f>
        <v>0</v>
      </c>
      <c r="BL233" s="16" t="s">
        <v>190</v>
      </c>
      <c r="BM233" s="189" t="s">
        <v>220</v>
      </c>
    </row>
    <row r="234" spans="1:65" s="2" customFormat="1">
      <c r="A234" s="33"/>
      <c r="B234" s="34"/>
      <c r="C234" s="35"/>
      <c r="D234" s="191" t="s">
        <v>134</v>
      </c>
      <c r="E234" s="35"/>
      <c r="F234" s="192" t="s">
        <v>219</v>
      </c>
      <c r="G234" s="35"/>
      <c r="H234" s="35"/>
      <c r="I234" s="35"/>
      <c r="J234" s="35"/>
      <c r="K234" s="35"/>
      <c r="L234" s="38"/>
      <c r="M234" s="194"/>
      <c r="N234" s="195"/>
      <c r="O234" s="70"/>
      <c r="P234" s="70"/>
      <c r="Q234" s="70"/>
      <c r="R234" s="70"/>
      <c r="S234" s="70"/>
      <c r="T234" s="71"/>
      <c r="U234" s="33"/>
      <c r="V234" s="33"/>
      <c r="W234" s="33"/>
      <c r="X234" s="33"/>
      <c r="Y234" s="33"/>
      <c r="Z234" s="33"/>
      <c r="AA234" s="33"/>
      <c r="AB234" s="33"/>
      <c r="AC234" s="33"/>
      <c r="AD234" s="33"/>
      <c r="AE234" s="33"/>
      <c r="AT234" s="16" t="s">
        <v>134</v>
      </c>
      <c r="AU234" s="16" t="s">
        <v>82</v>
      </c>
    </row>
    <row r="235" spans="1:65" s="12" customFormat="1">
      <c r="B235" s="196"/>
      <c r="C235" s="197"/>
      <c r="D235" s="191" t="s">
        <v>135</v>
      </c>
      <c r="E235" s="198" t="s">
        <v>1</v>
      </c>
      <c r="F235" s="199" t="s">
        <v>193</v>
      </c>
      <c r="G235" s="197"/>
      <c r="H235" s="198" t="s">
        <v>1</v>
      </c>
      <c r="I235" s="197"/>
      <c r="J235" s="197"/>
      <c r="K235" s="197"/>
      <c r="L235" s="201"/>
      <c r="M235" s="202"/>
      <c r="N235" s="203"/>
      <c r="O235" s="203"/>
      <c r="P235" s="203"/>
      <c r="Q235" s="203"/>
      <c r="R235" s="203"/>
      <c r="S235" s="203"/>
      <c r="T235" s="204"/>
      <c r="AT235" s="205" t="s">
        <v>135</v>
      </c>
      <c r="AU235" s="205" t="s">
        <v>82</v>
      </c>
      <c r="AV235" s="12" t="s">
        <v>82</v>
      </c>
      <c r="AW235" s="12" t="s">
        <v>30</v>
      </c>
      <c r="AX235" s="12" t="s">
        <v>74</v>
      </c>
      <c r="AY235" s="205" t="s">
        <v>125</v>
      </c>
    </row>
    <row r="236" spans="1:65" s="13" customFormat="1">
      <c r="B236" s="206"/>
      <c r="C236" s="207"/>
      <c r="D236" s="191" t="s">
        <v>135</v>
      </c>
      <c r="E236" s="208" t="s">
        <v>1</v>
      </c>
      <c r="F236" s="209" t="s">
        <v>82</v>
      </c>
      <c r="G236" s="207"/>
      <c r="H236" s="210">
        <v>1</v>
      </c>
      <c r="I236" s="207"/>
      <c r="J236" s="207"/>
      <c r="K236" s="207"/>
      <c r="L236" s="212"/>
      <c r="M236" s="213"/>
      <c r="N236" s="214"/>
      <c r="O236" s="214"/>
      <c r="P236" s="214"/>
      <c r="Q236" s="214"/>
      <c r="R236" s="214"/>
      <c r="S236" s="214"/>
      <c r="T236" s="215"/>
      <c r="AT236" s="216" t="s">
        <v>135</v>
      </c>
      <c r="AU236" s="216" t="s">
        <v>82</v>
      </c>
      <c r="AV236" s="13" t="s">
        <v>84</v>
      </c>
      <c r="AW236" s="13" t="s">
        <v>30</v>
      </c>
      <c r="AX236" s="13" t="s">
        <v>74</v>
      </c>
      <c r="AY236" s="216" t="s">
        <v>125</v>
      </c>
    </row>
    <row r="237" spans="1:65" s="14" customFormat="1">
      <c r="B237" s="217"/>
      <c r="C237" s="218"/>
      <c r="D237" s="191" t="s">
        <v>135</v>
      </c>
      <c r="E237" s="219" t="s">
        <v>1</v>
      </c>
      <c r="F237" s="220" t="s">
        <v>138</v>
      </c>
      <c r="G237" s="218"/>
      <c r="H237" s="221">
        <v>1</v>
      </c>
      <c r="I237" s="218"/>
      <c r="J237" s="218"/>
      <c r="K237" s="218"/>
      <c r="L237" s="223"/>
      <c r="M237" s="224"/>
      <c r="N237" s="225"/>
      <c r="O237" s="225"/>
      <c r="P237" s="225"/>
      <c r="Q237" s="225"/>
      <c r="R237" s="225"/>
      <c r="S237" s="225"/>
      <c r="T237" s="226"/>
      <c r="AT237" s="227" t="s">
        <v>135</v>
      </c>
      <c r="AU237" s="227" t="s">
        <v>82</v>
      </c>
      <c r="AV237" s="14" t="s">
        <v>132</v>
      </c>
      <c r="AW237" s="14" t="s">
        <v>30</v>
      </c>
      <c r="AX237" s="14" t="s">
        <v>82</v>
      </c>
      <c r="AY237" s="227" t="s">
        <v>125</v>
      </c>
    </row>
    <row r="238" spans="1:65" s="12" customFormat="1">
      <c r="B238" s="196"/>
      <c r="C238" s="197"/>
      <c r="D238" s="191" t="s">
        <v>135</v>
      </c>
      <c r="E238" s="198" t="s">
        <v>1</v>
      </c>
      <c r="F238" s="199" t="s">
        <v>139</v>
      </c>
      <c r="G238" s="197"/>
      <c r="H238" s="198" t="s">
        <v>1</v>
      </c>
      <c r="I238" s="197"/>
      <c r="J238" s="197"/>
      <c r="K238" s="197"/>
      <c r="L238" s="201"/>
      <c r="M238" s="202"/>
      <c r="N238" s="203"/>
      <c r="O238" s="203"/>
      <c r="P238" s="203"/>
      <c r="Q238" s="203"/>
      <c r="R238" s="203"/>
      <c r="S238" s="203"/>
      <c r="T238" s="204"/>
      <c r="AT238" s="205" t="s">
        <v>135</v>
      </c>
      <c r="AU238" s="205" t="s">
        <v>82</v>
      </c>
      <c r="AV238" s="12" t="s">
        <v>82</v>
      </c>
      <c r="AW238" s="12" t="s">
        <v>30</v>
      </c>
      <c r="AX238" s="12" t="s">
        <v>74</v>
      </c>
      <c r="AY238" s="205" t="s">
        <v>125</v>
      </c>
    </row>
    <row r="239" spans="1:65" s="2" customFormat="1" ht="24.2" customHeight="1">
      <c r="A239" s="33"/>
      <c r="B239" s="34"/>
      <c r="C239" s="177" t="s">
        <v>221</v>
      </c>
      <c r="D239" s="177" t="s">
        <v>126</v>
      </c>
      <c r="E239" s="178" t="s">
        <v>222</v>
      </c>
      <c r="F239" s="179" t="s">
        <v>223</v>
      </c>
      <c r="G239" s="180" t="s">
        <v>159</v>
      </c>
      <c r="H239" s="181">
        <v>1</v>
      </c>
      <c r="I239" s="241"/>
      <c r="J239" s="183">
        <f>ROUND(I239*H239,2)</f>
        <v>0</v>
      </c>
      <c r="K239" s="179" t="s">
        <v>130</v>
      </c>
      <c r="L239" s="184"/>
      <c r="M239" s="185" t="s">
        <v>1</v>
      </c>
      <c r="N239" s="186" t="s">
        <v>39</v>
      </c>
      <c r="O239" s="70"/>
      <c r="P239" s="187">
        <f>O239*H239</f>
        <v>0</v>
      </c>
      <c r="Q239" s="187">
        <v>0.97399999999999998</v>
      </c>
      <c r="R239" s="187">
        <f>Q239*H239</f>
        <v>0.97399999999999998</v>
      </c>
      <c r="S239" s="187">
        <v>0</v>
      </c>
      <c r="T239" s="188">
        <f>S239*H239</f>
        <v>0</v>
      </c>
      <c r="U239" s="33"/>
      <c r="V239" s="33"/>
      <c r="W239" s="33"/>
      <c r="X239" s="33"/>
      <c r="Y239" s="33"/>
      <c r="Z239" s="33"/>
      <c r="AA239" s="33"/>
      <c r="AB239" s="33"/>
      <c r="AC239" s="33"/>
      <c r="AD239" s="33"/>
      <c r="AE239" s="33"/>
      <c r="AR239" s="189" t="s">
        <v>190</v>
      </c>
      <c r="AT239" s="189" t="s">
        <v>126</v>
      </c>
      <c r="AU239" s="189" t="s">
        <v>82</v>
      </c>
      <c r="AY239" s="16" t="s">
        <v>125</v>
      </c>
      <c r="BE239" s="190">
        <f>IF(N239="základní",J239,0)</f>
        <v>0</v>
      </c>
      <c r="BF239" s="190">
        <f>IF(N239="snížená",J239,0)</f>
        <v>0</v>
      </c>
      <c r="BG239" s="190">
        <f>IF(N239="zákl. přenesená",J239,0)</f>
        <v>0</v>
      </c>
      <c r="BH239" s="190">
        <f>IF(N239="sníž. přenesená",J239,0)</f>
        <v>0</v>
      </c>
      <c r="BI239" s="190">
        <f>IF(N239="nulová",J239,0)</f>
        <v>0</v>
      </c>
      <c r="BJ239" s="16" t="s">
        <v>82</v>
      </c>
      <c r="BK239" s="190">
        <f>ROUND(I239*H239,2)</f>
        <v>0</v>
      </c>
      <c r="BL239" s="16" t="s">
        <v>190</v>
      </c>
      <c r="BM239" s="189" t="s">
        <v>224</v>
      </c>
    </row>
    <row r="240" spans="1:65" s="2" customFormat="1">
      <c r="A240" s="33"/>
      <c r="B240" s="34"/>
      <c r="C240" s="35"/>
      <c r="D240" s="191" t="s">
        <v>134</v>
      </c>
      <c r="E240" s="35"/>
      <c r="F240" s="192" t="s">
        <v>223</v>
      </c>
      <c r="G240" s="35"/>
      <c r="H240" s="35"/>
      <c r="I240" s="35"/>
      <c r="J240" s="35"/>
      <c r="K240" s="35"/>
      <c r="L240" s="38"/>
      <c r="M240" s="194"/>
      <c r="N240" s="195"/>
      <c r="O240" s="70"/>
      <c r="P240" s="70"/>
      <c r="Q240" s="70"/>
      <c r="R240" s="70"/>
      <c r="S240" s="70"/>
      <c r="T240" s="71"/>
      <c r="U240" s="33"/>
      <c r="V240" s="33"/>
      <c r="W240" s="33"/>
      <c r="X240" s="33"/>
      <c r="Y240" s="33"/>
      <c r="Z240" s="33"/>
      <c r="AA240" s="33"/>
      <c r="AB240" s="33"/>
      <c r="AC240" s="33"/>
      <c r="AD240" s="33"/>
      <c r="AE240" s="33"/>
      <c r="AT240" s="16" t="s">
        <v>134</v>
      </c>
      <c r="AU240" s="16" t="s">
        <v>82</v>
      </c>
    </row>
    <row r="241" spans="1:65" s="12" customFormat="1">
      <c r="B241" s="196"/>
      <c r="C241" s="197"/>
      <c r="D241" s="191" t="s">
        <v>135</v>
      </c>
      <c r="E241" s="198" t="s">
        <v>1</v>
      </c>
      <c r="F241" s="199" t="s">
        <v>193</v>
      </c>
      <c r="G241" s="197"/>
      <c r="H241" s="198" t="s">
        <v>1</v>
      </c>
      <c r="I241" s="197"/>
      <c r="J241" s="197"/>
      <c r="K241" s="197"/>
      <c r="L241" s="201"/>
      <c r="M241" s="202"/>
      <c r="N241" s="203"/>
      <c r="O241" s="203"/>
      <c r="P241" s="203"/>
      <c r="Q241" s="203"/>
      <c r="R241" s="203"/>
      <c r="S241" s="203"/>
      <c r="T241" s="204"/>
      <c r="AT241" s="205" t="s">
        <v>135</v>
      </c>
      <c r="AU241" s="205" t="s">
        <v>82</v>
      </c>
      <c r="AV241" s="12" t="s">
        <v>82</v>
      </c>
      <c r="AW241" s="12" t="s">
        <v>30</v>
      </c>
      <c r="AX241" s="12" t="s">
        <v>74</v>
      </c>
      <c r="AY241" s="205" t="s">
        <v>125</v>
      </c>
    </row>
    <row r="242" spans="1:65" s="13" customFormat="1">
      <c r="B242" s="206"/>
      <c r="C242" s="207"/>
      <c r="D242" s="191" t="s">
        <v>135</v>
      </c>
      <c r="E242" s="208" t="s">
        <v>1</v>
      </c>
      <c r="F242" s="209" t="s">
        <v>82</v>
      </c>
      <c r="G242" s="207"/>
      <c r="H242" s="210">
        <v>1</v>
      </c>
      <c r="I242" s="207"/>
      <c r="J242" s="207"/>
      <c r="K242" s="207"/>
      <c r="L242" s="212"/>
      <c r="M242" s="213"/>
      <c r="N242" s="214"/>
      <c r="O242" s="214"/>
      <c r="P242" s="214"/>
      <c r="Q242" s="214"/>
      <c r="R242" s="214"/>
      <c r="S242" s="214"/>
      <c r="T242" s="215"/>
      <c r="AT242" s="216" t="s">
        <v>135</v>
      </c>
      <c r="AU242" s="216" t="s">
        <v>82</v>
      </c>
      <c r="AV242" s="13" t="s">
        <v>84</v>
      </c>
      <c r="AW242" s="13" t="s">
        <v>30</v>
      </c>
      <c r="AX242" s="13" t="s">
        <v>74</v>
      </c>
      <c r="AY242" s="216" t="s">
        <v>125</v>
      </c>
    </row>
    <row r="243" spans="1:65" s="14" customFormat="1">
      <c r="B243" s="217"/>
      <c r="C243" s="218"/>
      <c r="D243" s="191" t="s">
        <v>135</v>
      </c>
      <c r="E243" s="219" t="s">
        <v>1</v>
      </c>
      <c r="F243" s="220" t="s">
        <v>138</v>
      </c>
      <c r="G243" s="218"/>
      <c r="H243" s="221">
        <v>1</v>
      </c>
      <c r="I243" s="218"/>
      <c r="J243" s="218"/>
      <c r="K243" s="218"/>
      <c r="L243" s="223"/>
      <c r="M243" s="224"/>
      <c r="N243" s="225"/>
      <c r="O243" s="225"/>
      <c r="P243" s="225"/>
      <c r="Q243" s="225"/>
      <c r="R243" s="225"/>
      <c r="S243" s="225"/>
      <c r="T243" s="226"/>
      <c r="AT243" s="227" t="s">
        <v>135</v>
      </c>
      <c r="AU243" s="227" t="s">
        <v>82</v>
      </c>
      <c r="AV243" s="14" t="s">
        <v>132</v>
      </c>
      <c r="AW243" s="14" t="s">
        <v>30</v>
      </c>
      <c r="AX243" s="14" t="s">
        <v>82</v>
      </c>
      <c r="AY243" s="227" t="s">
        <v>125</v>
      </c>
    </row>
    <row r="244" spans="1:65" s="12" customFormat="1">
      <c r="B244" s="196"/>
      <c r="C244" s="197"/>
      <c r="D244" s="191" t="s">
        <v>135</v>
      </c>
      <c r="E244" s="198" t="s">
        <v>1</v>
      </c>
      <c r="F244" s="199" t="s">
        <v>139</v>
      </c>
      <c r="G244" s="197"/>
      <c r="H244" s="198" t="s">
        <v>1</v>
      </c>
      <c r="I244" s="197"/>
      <c r="J244" s="197"/>
      <c r="K244" s="197"/>
      <c r="L244" s="201"/>
      <c r="M244" s="202"/>
      <c r="N244" s="203"/>
      <c r="O244" s="203"/>
      <c r="P244" s="203"/>
      <c r="Q244" s="203"/>
      <c r="R244" s="203"/>
      <c r="S244" s="203"/>
      <c r="T244" s="204"/>
      <c r="AT244" s="205" t="s">
        <v>135</v>
      </c>
      <c r="AU244" s="205" t="s">
        <v>82</v>
      </c>
      <c r="AV244" s="12" t="s">
        <v>82</v>
      </c>
      <c r="AW244" s="12" t="s">
        <v>30</v>
      </c>
      <c r="AX244" s="12" t="s">
        <v>74</v>
      </c>
      <c r="AY244" s="205" t="s">
        <v>125</v>
      </c>
    </row>
    <row r="245" spans="1:65" s="2" customFormat="1" ht="24.2" customHeight="1">
      <c r="A245" s="33"/>
      <c r="B245" s="34"/>
      <c r="C245" s="177" t="s">
        <v>8</v>
      </c>
      <c r="D245" s="177" t="s">
        <v>126</v>
      </c>
      <c r="E245" s="178" t="s">
        <v>225</v>
      </c>
      <c r="F245" s="179" t="s">
        <v>226</v>
      </c>
      <c r="G245" s="180" t="s">
        <v>159</v>
      </c>
      <c r="H245" s="181">
        <v>1</v>
      </c>
      <c r="I245" s="241"/>
      <c r="J245" s="183">
        <f>ROUND(I245*H245,2)</f>
        <v>0</v>
      </c>
      <c r="K245" s="179" t="s">
        <v>130</v>
      </c>
      <c r="L245" s="184"/>
      <c r="M245" s="185" t="s">
        <v>1</v>
      </c>
      <c r="N245" s="186" t="s">
        <v>39</v>
      </c>
      <c r="O245" s="70"/>
      <c r="P245" s="187">
        <f>O245*H245</f>
        <v>0</v>
      </c>
      <c r="Q245" s="187">
        <v>0.97399999999999998</v>
      </c>
      <c r="R245" s="187">
        <f>Q245*H245</f>
        <v>0.97399999999999998</v>
      </c>
      <c r="S245" s="187">
        <v>0</v>
      </c>
      <c r="T245" s="188">
        <f>S245*H245</f>
        <v>0</v>
      </c>
      <c r="U245" s="33"/>
      <c r="V245" s="33"/>
      <c r="W245" s="33"/>
      <c r="X245" s="33"/>
      <c r="Y245" s="33"/>
      <c r="Z245" s="33"/>
      <c r="AA245" s="33"/>
      <c r="AB245" s="33"/>
      <c r="AC245" s="33"/>
      <c r="AD245" s="33"/>
      <c r="AE245" s="33"/>
      <c r="AR245" s="189" t="s">
        <v>190</v>
      </c>
      <c r="AT245" s="189" t="s">
        <v>126</v>
      </c>
      <c r="AU245" s="189" t="s">
        <v>82</v>
      </c>
      <c r="AY245" s="16" t="s">
        <v>125</v>
      </c>
      <c r="BE245" s="190">
        <f>IF(N245="základní",J245,0)</f>
        <v>0</v>
      </c>
      <c r="BF245" s="190">
        <f>IF(N245="snížená",J245,0)</f>
        <v>0</v>
      </c>
      <c r="BG245" s="190">
        <f>IF(N245="zákl. přenesená",J245,0)</f>
        <v>0</v>
      </c>
      <c r="BH245" s="190">
        <f>IF(N245="sníž. přenesená",J245,0)</f>
        <v>0</v>
      </c>
      <c r="BI245" s="190">
        <f>IF(N245="nulová",J245,0)</f>
        <v>0</v>
      </c>
      <c r="BJ245" s="16" t="s">
        <v>82</v>
      </c>
      <c r="BK245" s="190">
        <f>ROUND(I245*H245,2)</f>
        <v>0</v>
      </c>
      <c r="BL245" s="16" t="s">
        <v>190</v>
      </c>
      <c r="BM245" s="189" t="s">
        <v>227</v>
      </c>
    </row>
    <row r="246" spans="1:65" s="2" customFormat="1" ht="19.5">
      <c r="A246" s="33"/>
      <c r="B246" s="34"/>
      <c r="C246" s="35"/>
      <c r="D246" s="191" t="s">
        <v>134</v>
      </c>
      <c r="E246" s="35"/>
      <c r="F246" s="192" t="s">
        <v>226</v>
      </c>
      <c r="G246" s="35"/>
      <c r="H246" s="35"/>
      <c r="I246" s="35"/>
      <c r="J246" s="35"/>
      <c r="K246" s="35"/>
      <c r="L246" s="38"/>
      <c r="M246" s="194"/>
      <c r="N246" s="195"/>
      <c r="O246" s="70"/>
      <c r="P246" s="70"/>
      <c r="Q246" s="70"/>
      <c r="R246" s="70"/>
      <c r="S246" s="70"/>
      <c r="T246" s="71"/>
      <c r="U246" s="33"/>
      <c r="V246" s="33"/>
      <c r="W246" s="33"/>
      <c r="X246" s="33"/>
      <c r="Y246" s="33"/>
      <c r="Z246" s="33"/>
      <c r="AA246" s="33"/>
      <c r="AB246" s="33"/>
      <c r="AC246" s="33"/>
      <c r="AD246" s="33"/>
      <c r="AE246" s="33"/>
      <c r="AT246" s="16" t="s">
        <v>134</v>
      </c>
      <c r="AU246" s="16" t="s">
        <v>82</v>
      </c>
    </row>
    <row r="247" spans="1:65" s="12" customFormat="1">
      <c r="B247" s="196"/>
      <c r="C247" s="197"/>
      <c r="D247" s="191" t="s">
        <v>135</v>
      </c>
      <c r="E247" s="198" t="s">
        <v>1</v>
      </c>
      <c r="F247" s="199" t="s">
        <v>193</v>
      </c>
      <c r="G247" s="197"/>
      <c r="H247" s="198" t="s">
        <v>1</v>
      </c>
      <c r="I247" s="197"/>
      <c r="J247" s="197"/>
      <c r="K247" s="197"/>
      <c r="L247" s="201"/>
      <c r="M247" s="202"/>
      <c r="N247" s="203"/>
      <c r="O247" s="203"/>
      <c r="P247" s="203"/>
      <c r="Q247" s="203"/>
      <c r="R247" s="203"/>
      <c r="S247" s="203"/>
      <c r="T247" s="204"/>
      <c r="AT247" s="205" t="s">
        <v>135</v>
      </c>
      <c r="AU247" s="205" t="s">
        <v>82</v>
      </c>
      <c r="AV247" s="12" t="s">
        <v>82</v>
      </c>
      <c r="AW247" s="12" t="s">
        <v>30</v>
      </c>
      <c r="AX247" s="12" t="s">
        <v>74</v>
      </c>
      <c r="AY247" s="205" t="s">
        <v>125</v>
      </c>
    </row>
    <row r="248" spans="1:65" s="13" customFormat="1">
      <c r="B248" s="206"/>
      <c r="C248" s="207"/>
      <c r="D248" s="191" t="s">
        <v>135</v>
      </c>
      <c r="E248" s="208" t="s">
        <v>1</v>
      </c>
      <c r="F248" s="209" t="s">
        <v>82</v>
      </c>
      <c r="G248" s="207"/>
      <c r="H248" s="210">
        <v>1</v>
      </c>
      <c r="I248" s="207"/>
      <c r="J248" s="207"/>
      <c r="K248" s="207"/>
      <c r="L248" s="212"/>
      <c r="M248" s="213"/>
      <c r="N248" s="214"/>
      <c r="O248" s="214"/>
      <c r="P248" s="214"/>
      <c r="Q248" s="214"/>
      <c r="R248" s="214"/>
      <c r="S248" s="214"/>
      <c r="T248" s="215"/>
      <c r="AT248" s="216" t="s">
        <v>135</v>
      </c>
      <c r="AU248" s="216" t="s">
        <v>82</v>
      </c>
      <c r="AV248" s="13" t="s">
        <v>84</v>
      </c>
      <c r="AW248" s="13" t="s">
        <v>30</v>
      </c>
      <c r="AX248" s="13" t="s">
        <v>74</v>
      </c>
      <c r="AY248" s="216" t="s">
        <v>125</v>
      </c>
    </row>
    <row r="249" spans="1:65" s="14" customFormat="1">
      <c r="B249" s="217"/>
      <c r="C249" s="218"/>
      <c r="D249" s="191" t="s">
        <v>135</v>
      </c>
      <c r="E249" s="219" t="s">
        <v>1</v>
      </c>
      <c r="F249" s="220" t="s">
        <v>138</v>
      </c>
      <c r="G249" s="218"/>
      <c r="H249" s="221">
        <v>1</v>
      </c>
      <c r="I249" s="218"/>
      <c r="J249" s="218"/>
      <c r="K249" s="218"/>
      <c r="L249" s="223"/>
      <c r="M249" s="224"/>
      <c r="N249" s="225"/>
      <c r="O249" s="225"/>
      <c r="P249" s="225"/>
      <c r="Q249" s="225"/>
      <c r="R249" s="225"/>
      <c r="S249" s="225"/>
      <c r="T249" s="226"/>
      <c r="AT249" s="227" t="s">
        <v>135</v>
      </c>
      <c r="AU249" s="227" t="s">
        <v>82</v>
      </c>
      <c r="AV249" s="14" t="s">
        <v>132</v>
      </c>
      <c r="AW249" s="14" t="s">
        <v>30</v>
      </c>
      <c r="AX249" s="14" t="s">
        <v>82</v>
      </c>
      <c r="AY249" s="227" t="s">
        <v>125</v>
      </c>
    </row>
    <row r="250" spans="1:65" s="12" customFormat="1">
      <c r="B250" s="196"/>
      <c r="C250" s="197"/>
      <c r="D250" s="191" t="s">
        <v>135</v>
      </c>
      <c r="E250" s="198" t="s">
        <v>1</v>
      </c>
      <c r="F250" s="199" t="s">
        <v>139</v>
      </c>
      <c r="G250" s="197"/>
      <c r="H250" s="198" t="s">
        <v>1</v>
      </c>
      <c r="I250" s="197"/>
      <c r="J250" s="197"/>
      <c r="K250" s="197"/>
      <c r="L250" s="201"/>
      <c r="M250" s="202"/>
      <c r="N250" s="203"/>
      <c r="O250" s="203"/>
      <c r="P250" s="203"/>
      <c r="Q250" s="203"/>
      <c r="R250" s="203"/>
      <c r="S250" s="203"/>
      <c r="T250" s="204"/>
      <c r="AT250" s="205" t="s">
        <v>135</v>
      </c>
      <c r="AU250" s="205" t="s">
        <v>82</v>
      </c>
      <c r="AV250" s="12" t="s">
        <v>82</v>
      </c>
      <c r="AW250" s="12" t="s">
        <v>30</v>
      </c>
      <c r="AX250" s="12" t="s">
        <v>74</v>
      </c>
      <c r="AY250" s="205" t="s">
        <v>125</v>
      </c>
    </row>
    <row r="251" spans="1:65" s="2" customFormat="1" ht="24.2" customHeight="1">
      <c r="A251" s="33"/>
      <c r="B251" s="34"/>
      <c r="C251" s="177" t="s">
        <v>14</v>
      </c>
      <c r="D251" s="177" t="s">
        <v>126</v>
      </c>
      <c r="E251" s="178" t="s">
        <v>228</v>
      </c>
      <c r="F251" s="179" t="s">
        <v>229</v>
      </c>
      <c r="G251" s="180" t="s">
        <v>159</v>
      </c>
      <c r="H251" s="181">
        <v>2</v>
      </c>
      <c r="I251" s="241"/>
      <c r="J251" s="183">
        <f>ROUND(I251*H251,2)</f>
        <v>0</v>
      </c>
      <c r="K251" s="179" t="s">
        <v>130</v>
      </c>
      <c r="L251" s="184"/>
      <c r="M251" s="185" t="s">
        <v>1</v>
      </c>
      <c r="N251" s="186" t="s">
        <v>39</v>
      </c>
      <c r="O251" s="70"/>
      <c r="P251" s="187">
        <f>O251*H251</f>
        <v>0</v>
      </c>
      <c r="Q251" s="187">
        <v>0.69425999999999999</v>
      </c>
      <c r="R251" s="187">
        <f>Q251*H251</f>
        <v>1.38852</v>
      </c>
      <c r="S251" s="187">
        <v>0</v>
      </c>
      <c r="T251" s="188">
        <f>S251*H251</f>
        <v>0</v>
      </c>
      <c r="U251" s="33"/>
      <c r="V251" s="33"/>
      <c r="W251" s="33"/>
      <c r="X251" s="33"/>
      <c r="Y251" s="33"/>
      <c r="Z251" s="33"/>
      <c r="AA251" s="33"/>
      <c r="AB251" s="33"/>
      <c r="AC251" s="33"/>
      <c r="AD251" s="33"/>
      <c r="AE251" s="33"/>
      <c r="AR251" s="189" t="s">
        <v>190</v>
      </c>
      <c r="AT251" s="189" t="s">
        <v>126</v>
      </c>
      <c r="AU251" s="189" t="s">
        <v>82</v>
      </c>
      <c r="AY251" s="16" t="s">
        <v>125</v>
      </c>
      <c r="BE251" s="190">
        <f>IF(N251="základní",J251,0)</f>
        <v>0</v>
      </c>
      <c r="BF251" s="190">
        <f>IF(N251="snížená",J251,0)</f>
        <v>0</v>
      </c>
      <c r="BG251" s="190">
        <f>IF(N251="zákl. přenesená",J251,0)</f>
        <v>0</v>
      </c>
      <c r="BH251" s="190">
        <f>IF(N251="sníž. přenesená",J251,0)</f>
        <v>0</v>
      </c>
      <c r="BI251" s="190">
        <f>IF(N251="nulová",J251,0)</f>
        <v>0</v>
      </c>
      <c r="BJ251" s="16" t="s">
        <v>82</v>
      </c>
      <c r="BK251" s="190">
        <f>ROUND(I251*H251,2)</f>
        <v>0</v>
      </c>
      <c r="BL251" s="16" t="s">
        <v>190</v>
      </c>
      <c r="BM251" s="189" t="s">
        <v>230</v>
      </c>
    </row>
    <row r="252" spans="1:65" s="2" customFormat="1">
      <c r="A252" s="33"/>
      <c r="B252" s="34"/>
      <c r="C252" s="35"/>
      <c r="D252" s="191" t="s">
        <v>134</v>
      </c>
      <c r="E252" s="35"/>
      <c r="F252" s="192" t="s">
        <v>229</v>
      </c>
      <c r="G252" s="35"/>
      <c r="H252" s="35"/>
      <c r="I252" s="35"/>
      <c r="J252" s="35"/>
      <c r="K252" s="35"/>
      <c r="L252" s="38"/>
      <c r="M252" s="194"/>
      <c r="N252" s="195"/>
      <c r="O252" s="70"/>
      <c r="P252" s="70"/>
      <c r="Q252" s="70"/>
      <c r="R252" s="70"/>
      <c r="S252" s="70"/>
      <c r="T252" s="71"/>
      <c r="U252" s="33"/>
      <c r="V252" s="33"/>
      <c r="W252" s="33"/>
      <c r="X252" s="33"/>
      <c r="Y252" s="33"/>
      <c r="Z252" s="33"/>
      <c r="AA252" s="33"/>
      <c r="AB252" s="33"/>
      <c r="AC252" s="33"/>
      <c r="AD252" s="33"/>
      <c r="AE252" s="33"/>
      <c r="AT252" s="16" t="s">
        <v>134</v>
      </c>
      <c r="AU252" s="16" t="s">
        <v>82</v>
      </c>
    </row>
    <row r="253" spans="1:65" s="12" customFormat="1">
      <c r="B253" s="196"/>
      <c r="C253" s="197"/>
      <c r="D253" s="191" t="s">
        <v>135</v>
      </c>
      <c r="E253" s="198" t="s">
        <v>1</v>
      </c>
      <c r="F253" s="199" t="s">
        <v>231</v>
      </c>
      <c r="G253" s="197"/>
      <c r="H253" s="198" t="s">
        <v>1</v>
      </c>
      <c r="I253" s="197"/>
      <c r="J253" s="197"/>
      <c r="K253" s="197"/>
      <c r="L253" s="201"/>
      <c r="M253" s="202"/>
      <c r="N253" s="203"/>
      <c r="O253" s="203"/>
      <c r="P253" s="203"/>
      <c r="Q253" s="203"/>
      <c r="R253" s="203"/>
      <c r="S253" s="203"/>
      <c r="T253" s="204"/>
      <c r="AT253" s="205" t="s">
        <v>135</v>
      </c>
      <c r="AU253" s="205" t="s">
        <v>82</v>
      </c>
      <c r="AV253" s="12" t="s">
        <v>82</v>
      </c>
      <c r="AW253" s="12" t="s">
        <v>30</v>
      </c>
      <c r="AX253" s="12" t="s">
        <v>74</v>
      </c>
      <c r="AY253" s="205" t="s">
        <v>125</v>
      </c>
    </row>
    <row r="254" spans="1:65" s="13" customFormat="1">
      <c r="B254" s="206"/>
      <c r="C254" s="207"/>
      <c r="D254" s="191" t="s">
        <v>135</v>
      </c>
      <c r="E254" s="208" t="s">
        <v>1</v>
      </c>
      <c r="F254" s="209" t="s">
        <v>232</v>
      </c>
      <c r="G254" s="207"/>
      <c r="H254" s="210">
        <v>2</v>
      </c>
      <c r="I254" s="207"/>
      <c r="J254" s="207"/>
      <c r="K254" s="207"/>
      <c r="L254" s="212"/>
      <c r="M254" s="213"/>
      <c r="N254" s="214"/>
      <c r="O254" s="214"/>
      <c r="P254" s="214"/>
      <c r="Q254" s="214"/>
      <c r="R254" s="214"/>
      <c r="S254" s="214"/>
      <c r="T254" s="215"/>
      <c r="AT254" s="216" t="s">
        <v>135</v>
      </c>
      <c r="AU254" s="216" t="s">
        <v>82</v>
      </c>
      <c r="AV254" s="13" t="s">
        <v>84</v>
      </c>
      <c r="AW254" s="13" t="s">
        <v>30</v>
      </c>
      <c r="AX254" s="13" t="s">
        <v>74</v>
      </c>
      <c r="AY254" s="216" t="s">
        <v>125</v>
      </c>
    </row>
    <row r="255" spans="1:65" s="14" customFormat="1">
      <c r="B255" s="217"/>
      <c r="C255" s="218"/>
      <c r="D255" s="191" t="s">
        <v>135</v>
      </c>
      <c r="E255" s="219" t="s">
        <v>1</v>
      </c>
      <c r="F255" s="220" t="s">
        <v>138</v>
      </c>
      <c r="G255" s="218"/>
      <c r="H255" s="221">
        <v>2</v>
      </c>
      <c r="I255" s="218"/>
      <c r="J255" s="218"/>
      <c r="K255" s="218"/>
      <c r="L255" s="223"/>
      <c r="M255" s="224"/>
      <c r="N255" s="225"/>
      <c r="O255" s="225"/>
      <c r="P255" s="225"/>
      <c r="Q255" s="225"/>
      <c r="R255" s="225"/>
      <c r="S255" s="225"/>
      <c r="T255" s="226"/>
      <c r="AT255" s="227" t="s">
        <v>135</v>
      </c>
      <c r="AU255" s="227" t="s">
        <v>82</v>
      </c>
      <c r="AV255" s="14" t="s">
        <v>132</v>
      </c>
      <c r="AW255" s="14" t="s">
        <v>30</v>
      </c>
      <c r="AX255" s="14" t="s">
        <v>82</v>
      </c>
      <c r="AY255" s="227" t="s">
        <v>125</v>
      </c>
    </row>
    <row r="256" spans="1:65" s="12" customFormat="1">
      <c r="B256" s="196"/>
      <c r="C256" s="197"/>
      <c r="D256" s="191" t="s">
        <v>135</v>
      </c>
      <c r="E256" s="198" t="s">
        <v>1</v>
      </c>
      <c r="F256" s="199" t="s">
        <v>139</v>
      </c>
      <c r="G256" s="197"/>
      <c r="H256" s="198" t="s">
        <v>1</v>
      </c>
      <c r="I256" s="197"/>
      <c r="J256" s="197"/>
      <c r="K256" s="197"/>
      <c r="L256" s="201"/>
      <c r="M256" s="202"/>
      <c r="N256" s="203"/>
      <c r="O256" s="203"/>
      <c r="P256" s="203"/>
      <c r="Q256" s="203"/>
      <c r="R256" s="203"/>
      <c r="S256" s="203"/>
      <c r="T256" s="204"/>
      <c r="AT256" s="205" t="s">
        <v>135</v>
      </c>
      <c r="AU256" s="205" t="s">
        <v>82</v>
      </c>
      <c r="AV256" s="12" t="s">
        <v>82</v>
      </c>
      <c r="AW256" s="12" t="s">
        <v>30</v>
      </c>
      <c r="AX256" s="12" t="s">
        <v>74</v>
      </c>
      <c r="AY256" s="205" t="s">
        <v>125</v>
      </c>
    </row>
    <row r="257" spans="1:65" s="2" customFormat="1" ht="24.2" customHeight="1">
      <c r="A257" s="33"/>
      <c r="B257" s="34"/>
      <c r="C257" s="177" t="s">
        <v>233</v>
      </c>
      <c r="D257" s="177" t="s">
        <v>126</v>
      </c>
      <c r="E257" s="178" t="s">
        <v>234</v>
      </c>
      <c r="F257" s="179" t="s">
        <v>235</v>
      </c>
      <c r="G257" s="180" t="s">
        <v>159</v>
      </c>
      <c r="H257" s="181">
        <v>2</v>
      </c>
      <c r="I257" s="241"/>
      <c r="J257" s="183">
        <f>ROUND(I257*H257,2)</f>
        <v>0</v>
      </c>
      <c r="K257" s="179" t="s">
        <v>130</v>
      </c>
      <c r="L257" s="184"/>
      <c r="M257" s="185" t="s">
        <v>1</v>
      </c>
      <c r="N257" s="186" t="s">
        <v>39</v>
      </c>
      <c r="O257" s="70"/>
      <c r="P257" s="187">
        <f>O257*H257</f>
        <v>0</v>
      </c>
      <c r="Q257" s="187">
        <v>0.73419999999999996</v>
      </c>
      <c r="R257" s="187">
        <f>Q257*H257</f>
        <v>1.4683999999999999</v>
      </c>
      <c r="S257" s="187">
        <v>0</v>
      </c>
      <c r="T257" s="188">
        <f>S257*H257</f>
        <v>0</v>
      </c>
      <c r="U257" s="33"/>
      <c r="V257" s="33"/>
      <c r="W257" s="33"/>
      <c r="X257" s="33"/>
      <c r="Y257" s="33"/>
      <c r="Z257" s="33"/>
      <c r="AA257" s="33"/>
      <c r="AB257" s="33"/>
      <c r="AC257" s="33"/>
      <c r="AD257" s="33"/>
      <c r="AE257" s="33"/>
      <c r="AR257" s="189" t="s">
        <v>190</v>
      </c>
      <c r="AT257" s="189" t="s">
        <v>126</v>
      </c>
      <c r="AU257" s="189" t="s">
        <v>82</v>
      </c>
      <c r="AY257" s="16" t="s">
        <v>125</v>
      </c>
      <c r="BE257" s="190">
        <f>IF(N257="základní",J257,0)</f>
        <v>0</v>
      </c>
      <c r="BF257" s="190">
        <f>IF(N257="snížená",J257,0)</f>
        <v>0</v>
      </c>
      <c r="BG257" s="190">
        <f>IF(N257="zákl. přenesená",J257,0)</f>
        <v>0</v>
      </c>
      <c r="BH257" s="190">
        <f>IF(N257="sníž. přenesená",J257,0)</f>
        <v>0</v>
      </c>
      <c r="BI257" s="190">
        <f>IF(N257="nulová",J257,0)</f>
        <v>0</v>
      </c>
      <c r="BJ257" s="16" t="s">
        <v>82</v>
      </c>
      <c r="BK257" s="190">
        <f>ROUND(I257*H257,2)</f>
        <v>0</v>
      </c>
      <c r="BL257" s="16" t="s">
        <v>190</v>
      </c>
      <c r="BM257" s="189" t="s">
        <v>236</v>
      </c>
    </row>
    <row r="258" spans="1:65" s="2" customFormat="1" ht="19.5">
      <c r="A258" s="33"/>
      <c r="B258" s="34"/>
      <c r="C258" s="35"/>
      <c r="D258" s="191" t="s">
        <v>134</v>
      </c>
      <c r="E258" s="35"/>
      <c r="F258" s="192" t="s">
        <v>235</v>
      </c>
      <c r="G258" s="35"/>
      <c r="H258" s="35"/>
      <c r="I258" s="35"/>
      <c r="J258" s="35"/>
      <c r="K258" s="35"/>
      <c r="L258" s="38"/>
      <c r="M258" s="194"/>
      <c r="N258" s="195"/>
      <c r="O258" s="70"/>
      <c r="P258" s="70"/>
      <c r="Q258" s="70"/>
      <c r="R258" s="70"/>
      <c r="S258" s="70"/>
      <c r="T258" s="71"/>
      <c r="U258" s="33"/>
      <c r="V258" s="33"/>
      <c r="W258" s="33"/>
      <c r="X258" s="33"/>
      <c r="Y258" s="33"/>
      <c r="Z258" s="33"/>
      <c r="AA258" s="33"/>
      <c r="AB258" s="33"/>
      <c r="AC258" s="33"/>
      <c r="AD258" s="33"/>
      <c r="AE258" s="33"/>
      <c r="AT258" s="16" t="s">
        <v>134</v>
      </c>
      <c r="AU258" s="16" t="s">
        <v>82</v>
      </c>
    </row>
    <row r="259" spans="1:65" s="12" customFormat="1">
      <c r="B259" s="196"/>
      <c r="C259" s="197"/>
      <c r="D259" s="191" t="s">
        <v>135</v>
      </c>
      <c r="E259" s="198" t="s">
        <v>1</v>
      </c>
      <c r="F259" s="199" t="s">
        <v>231</v>
      </c>
      <c r="G259" s="197"/>
      <c r="H259" s="198" t="s">
        <v>1</v>
      </c>
      <c r="I259" s="197"/>
      <c r="J259" s="197"/>
      <c r="K259" s="197"/>
      <c r="L259" s="201"/>
      <c r="M259" s="202"/>
      <c r="N259" s="203"/>
      <c r="O259" s="203"/>
      <c r="P259" s="203"/>
      <c r="Q259" s="203"/>
      <c r="R259" s="203"/>
      <c r="S259" s="203"/>
      <c r="T259" s="204"/>
      <c r="AT259" s="205" t="s">
        <v>135</v>
      </c>
      <c r="AU259" s="205" t="s">
        <v>82</v>
      </c>
      <c r="AV259" s="12" t="s">
        <v>82</v>
      </c>
      <c r="AW259" s="12" t="s">
        <v>30</v>
      </c>
      <c r="AX259" s="12" t="s">
        <v>74</v>
      </c>
      <c r="AY259" s="205" t="s">
        <v>125</v>
      </c>
    </row>
    <row r="260" spans="1:65" s="13" customFormat="1">
      <c r="B260" s="206"/>
      <c r="C260" s="207"/>
      <c r="D260" s="191" t="s">
        <v>135</v>
      </c>
      <c r="E260" s="208" t="s">
        <v>1</v>
      </c>
      <c r="F260" s="209" t="s">
        <v>232</v>
      </c>
      <c r="G260" s="207"/>
      <c r="H260" s="210">
        <v>2</v>
      </c>
      <c r="I260" s="207"/>
      <c r="J260" s="207"/>
      <c r="K260" s="207"/>
      <c r="L260" s="212"/>
      <c r="M260" s="213"/>
      <c r="N260" s="214"/>
      <c r="O260" s="214"/>
      <c r="P260" s="214"/>
      <c r="Q260" s="214"/>
      <c r="R260" s="214"/>
      <c r="S260" s="214"/>
      <c r="T260" s="215"/>
      <c r="AT260" s="216" t="s">
        <v>135</v>
      </c>
      <c r="AU260" s="216" t="s">
        <v>82</v>
      </c>
      <c r="AV260" s="13" t="s">
        <v>84</v>
      </c>
      <c r="AW260" s="13" t="s">
        <v>30</v>
      </c>
      <c r="AX260" s="13" t="s">
        <v>74</v>
      </c>
      <c r="AY260" s="216" t="s">
        <v>125</v>
      </c>
    </row>
    <row r="261" spans="1:65" s="14" customFormat="1">
      <c r="B261" s="217"/>
      <c r="C261" s="218"/>
      <c r="D261" s="191" t="s">
        <v>135</v>
      </c>
      <c r="E261" s="219" t="s">
        <v>1</v>
      </c>
      <c r="F261" s="220" t="s">
        <v>138</v>
      </c>
      <c r="G261" s="218"/>
      <c r="H261" s="221">
        <v>2</v>
      </c>
      <c r="I261" s="218"/>
      <c r="J261" s="218"/>
      <c r="K261" s="218"/>
      <c r="L261" s="223"/>
      <c r="M261" s="224"/>
      <c r="N261" s="225"/>
      <c r="O261" s="225"/>
      <c r="P261" s="225"/>
      <c r="Q261" s="225"/>
      <c r="R261" s="225"/>
      <c r="S261" s="225"/>
      <c r="T261" s="226"/>
      <c r="AT261" s="227" t="s">
        <v>135</v>
      </c>
      <c r="AU261" s="227" t="s">
        <v>82</v>
      </c>
      <c r="AV261" s="14" t="s">
        <v>132</v>
      </c>
      <c r="AW261" s="14" t="s">
        <v>30</v>
      </c>
      <c r="AX261" s="14" t="s">
        <v>82</v>
      </c>
      <c r="AY261" s="227" t="s">
        <v>125</v>
      </c>
    </row>
    <row r="262" spans="1:65" s="12" customFormat="1">
      <c r="B262" s="196"/>
      <c r="C262" s="197"/>
      <c r="D262" s="191" t="s">
        <v>135</v>
      </c>
      <c r="E262" s="198" t="s">
        <v>1</v>
      </c>
      <c r="F262" s="199" t="s">
        <v>139</v>
      </c>
      <c r="G262" s="197"/>
      <c r="H262" s="198" t="s">
        <v>1</v>
      </c>
      <c r="I262" s="197"/>
      <c r="J262" s="197"/>
      <c r="K262" s="197"/>
      <c r="L262" s="201"/>
      <c r="M262" s="202"/>
      <c r="N262" s="203"/>
      <c r="O262" s="203"/>
      <c r="P262" s="203"/>
      <c r="Q262" s="203"/>
      <c r="R262" s="203"/>
      <c r="S262" s="203"/>
      <c r="T262" s="204"/>
      <c r="AT262" s="205" t="s">
        <v>135</v>
      </c>
      <c r="AU262" s="205" t="s">
        <v>82</v>
      </c>
      <c r="AV262" s="12" t="s">
        <v>82</v>
      </c>
      <c r="AW262" s="12" t="s">
        <v>30</v>
      </c>
      <c r="AX262" s="12" t="s">
        <v>74</v>
      </c>
      <c r="AY262" s="205" t="s">
        <v>125</v>
      </c>
    </row>
    <row r="263" spans="1:65" s="2" customFormat="1" ht="24.2" customHeight="1">
      <c r="A263" s="33"/>
      <c r="B263" s="34"/>
      <c r="C263" s="177" t="s">
        <v>237</v>
      </c>
      <c r="D263" s="177" t="s">
        <v>126</v>
      </c>
      <c r="E263" s="178" t="s">
        <v>238</v>
      </c>
      <c r="F263" s="179" t="s">
        <v>239</v>
      </c>
      <c r="G263" s="180" t="s">
        <v>159</v>
      </c>
      <c r="H263" s="181">
        <v>6</v>
      </c>
      <c r="I263" s="241"/>
      <c r="J263" s="183">
        <f>ROUND(I263*H263,2)</f>
        <v>0</v>
      </c>
      <c r="K263" s="179" t="s">
        <v>130</v>
      </c>
      <c r="L263" s="184"/>
      <c r="M263" s="185" t="s">
        <v>1</v>
      </c>
      <c r="N263" s="186" t="s">
        <v>39</v>
      </c>
      <c r="O263" s="70"/>
      <c r="P263" s="187">
        <f>O263*H263</f>
        <v>0</v>
      </c>
      <c r="Q263" s="187">
        <v>0.25684000000000001</v>
      </c>
      <c r="R263" s="187">
        <f>Q263*H263</f>
        <v>1.5410400000000002</v>
      </c>
      <c r="S263" s="187">
        <v>0</v>
      </c>
      <c r="T263" s="188">
        <f>S263*H263</f>
        <v>0</v>
      </c>
      <c r="U263" s="33"/>
      <c r="V263" s="33"/>
      <c r="W263" s="33"/>
      <c r="X263" s="33"/>
      <c r="Y263" s="33"/>
      <c r="Z263" s="33"/>
      <c r="AA263" s="33"/>
      <c r="AB263" s="33"/>
      <c r="AC263" s="33"/>
      <c r="AD263" s="33"/>
      <c r="AE263" s="33"/>
      <c r="AR263" s="189" t="s">
        <v>190</v>
      </c>
      <c r="AT263" s="189" t="s">
        <v>126</v>
      </c>
      <c r="AU263" s="189" t="s">
        <v>82</v>
      </c>
      <c r="AY263" s="16" t="s">
        <v>125</v>
      </c>
      <c r="BE263" s="190">
        <f>IF(N263="základní",J263,0)</f>
        <v>0</v>
      </c>
      <c r="BF263" s="190">
        <f>IF(N263="snížená",J263,0)</f>
        <v>0</v>
      </c>
      <c r="BG263" s="190">
        <f>IF(N263="zákl. přenesená",J263,0)</f>
        <v>0</v>
      </c>
      <c r="BH263" s="190">
        <f>IF(N263="sníž. přenesená",J263,0)</f>
        <v>0</v>
      </c>
      <c r="BI263" s="190">
        <f>IF(N263="nulová",J263,0)</f>
        <v>0</v>
      </c>
      <c r="BJ263" s="16" t="s">
        <v>82</v>
      </c>
      <c r="BK263" s="190">
        <f>ROUND(I263*H263,2)</f>
        <v>0</v>
      </c>
      <c r="BL263" s="16" t="s">
        <v>190</v>
      </c>
      <c r="BM263" s="189" t="s">
        <v>240</v>
      </c>
    </row>
    <row r="264" spans="1:65" s="2" customFormat="1" ht="19.5">
      <c r="A264" s="33"/>
      <c r="B264" s="34"/>
      <c r="C264" s="35"/>
      <c r="D264" s="191" t="s">
        <v>134</v>
      </c>
      <c r="E264" s="35"/>
      <c r="F264" s="192" t="s">
        <v>239</v>
      </c>
      <c r="G264" s="35"/>
      <c r="H264" s="35"/>
      <c r="I264" s="35"/>
      <c r="J264" s="35"/>
      <c r="K264" s="35"/>
      <c r="L264" s="38"/>
      <c r="M264" s="194"/>
      <c r="N264" s="195"/>
      <c r="O264" s="70"/>
      <c r="P264" s="70"/>
      <c r="Q264" s="70"/>
      <c r="R264" s="70"/>
      <c r="S264" s="70"/>
      <c r="T264" s="71"/>
      <c r="U264" s="33"/>
      <c r="V264" s="33"/>
      <c r="W264" s="33"/>
      <c r="X264" s="33"/>
      <c r="Y264" s="33"/>
      <c r="Z264" s="33"/>
      <c r="AA264" s="33"/>
      <c r="AB264" s="33"/>
      <c r="AC264" s="33"/>
      <c r="AD264" s="33"/>
      <c r="AE264" s="33"/>
      <c r="AT264" s="16" t="s">
        <v>134</v>
      </c>
      <c r="AU264" s="16" t="s">
        <v>82</v>
      </c>
    </row>
    <row r="265" spans="1:65" s="12" customFormat="1">
      <c r="B265" s="196"/>
      <c r="C265" s="197"/>
      <c r="D265" s="191" t="s">
        <v>135</v>
      </c>
      <c r="E265" s="198" t="s">
        <v>1</v>
      </c>
      <c r="F265" s="199" t="s">
        <v>241</v>
      </c>
      <c r="G265" s="197"/>
      <c r="H265" s="198" t="s">
        <v>1</v>
      </c>
      <c r="I265" s="197"/>
      <c r="J265" s="197"/>
      <c r="K265" s="197"/>
      <c r="L265" s="201"/>
      <c r="M265" s="202"/>
      <c r="N265" s="203"/>
      <c r="O265" s="203"/>
      <c r="P265" s="203"/>
      <c r="Q265" s="203"/>
      <c r="R265" s="203"/>
      <c r="S265" s="203"/>
      <c r="T265" s="204"/>
      <c r="AT265" s="205" t="s">
        <v>135</v>
      </c>
      <c r="AU265" s="205" t="s">
        <v>82</v>
      </c>
      <c r="AV265" s="12" t="s">
        <v>82</v>
      </c>
      <c r="AW265" s="12" t="s">
        <v>30</v>
      </c>
      <c r="AX265" s="12" t="s">
        <v>74</v>
      </c>
      <c r="AY265" s="205" t="s">
        <v>125</v>
      </c>
    </row>
    <row r="266" spans="1:65" s="13" customFormat="1">
      <c r="B266" s="206"/>
      <c r="C266" s="207"/>
      <c r="D266" s="191" t="s">
        <v>135</v>
      </c>
      <c r="E266" s="208" t="s">
        <v>1</v>
      </c>
      <c r="F266" s="209" t="s">
        <v>84</v>
      </c>
      <c r="G266" s="207"/>
      <c r="H266" s="210">
        <v>2</v>
      </c>
      <c r="I266" s="207"/>
      <c r="J266" s="207"/>
      <c r="K266" s="207"/>
      <c r="L266" s="212"/>
      <c r="M266" s="213"/>
      <c r="N266" s="214"/>
      <c r="O266" s="214"/>
      <c r="P266" s="214"/>
      <c r="Q266" s="214"/>
      <c r="R266" s="214"/>
      <c r="S266" s="214"/>
      <c r="T266" s="215"/>
      <c r="AT266" s="216" t="s">
        <v>135</v>
      </c>
      <c r="AU266" s="216" t="s">
        <v>82</v>
      </c>
      <c r="AV266" s="13" t="s">
        <v>84</v>
      </c>
      <c r="AW266" s="13" t="s">
        <v>30</v>
      </c>
      <c r="AX266" s="13" t="s">
        <v>74</v>
      </c>
      <c r="AY266" s="216" t="s">
        <v>125</v>
      </c>
    </row>
    <row r="267" spans="1:65" s="12" customFormat="1">
      <c r="B267" s="196"/>
      <c r="C267" s="197"/>
      <c r="D267" s="191" t="s">
        <v>135</v>
      </c>
      <c r="E267" s="198" t="s">
        <v>1</v>
      </c>
      <c r="F267" s="199" t="s">
        <v>242</v>
      </c>
      <c r="G267" s="197"/>
      <c r="H267" s="198" t="s">
        <v>1</v>
      </c>
      <c r="I267" s="197"/>
      <c r="J267" s="197"/>
      <c r="K267" s="197"/>
      <c r="L267" s="201"/>
      <c r="M267" s="202"/>
      <c r="N267" s="203"/>
      <c r="O267" s="203"/>
      <c r="P267" s="203"/>
      <c r="Q267" s="203"/>
      <c r="R267" s="203"/>
      <c r="S267" s="203"/>
      <c r="T267" s="204"/>
      <c r="AT267" s="205" t="s">
        <v>135</v>
      </c>
      <c r="AU267" s="205" t="s">
        <v>82</v>
      </c>
      <c r="AV267" s="12" t="s">
        <v>82</v>
      </c>
      <c r="AW267" s="12" t="s">
        <v>30</v>
      </c>
      <c r="AX267" s="12" t="s">
        <v>74</v>
      </c>
      <c r="AY267" s="205" t="s">
        <v>125</v>
      </c>
    </row>
    <row r="268" spans="1:65" s="13" customFormat="1">
      <c r="B268" s="206"/>
      <c r="C268" s="207"/>
      <c r="D268" s="191" t="s">
        <v>135</v>
      </c>
      <c r="E268" s="208" t="s">
        <v>1</v>
      </c>
      <c r="F268" s="209" t="s">
        <v>243</v>
      </c>
      <c r="G268" s="207"/>
      <c r="H268" s="210">
        <v>4</v>
      </c>
      <c r="I268" s="207"/>
      <c r="J268" s="207"/>
      <c r="K268" s="207"/>
      <c r="L268" s="212"/>
      <c r="M268" s="213"/>
      <c r="N268" s="214"/>
      <c r="O268" s="214"/>
      <c r="P268" s="214"/>
      <c r="Q268" s="214"/>
      <c r="R268" s="214"/>
      <c r="S268" s="214"/>
      <c r="T268" s="215"/>
      <c r="AT268" s="216" t="s">
        <v>135</v>
      </c>
      <c r="AU268" s="216" t="s">
        <v>82</v>
      </c>
      <c r="AV268" s="13" t="s">
        <v>84</v>
      </c>
      <c r="AW268" s="13" t="s">
        <v>30</v>
      </c>
      <c r="AX268" s="13" t="s">
        <v>74</v>
      </c>
      <c r="AY268" s="216" t="s">
        <v>125</v>
      </c>
    </row>
    <row r="269" spans="1:65" s="14" customFormat="1">
      <c r="B269" s="217"/>
      <c r="C269" s="218"/>
      <c r="D269" s="191" t="s">
        <v>135</v>
      </c>
      <c r="E269" s="219" t="s">
        <v>1</v>
      </c>
      <c r="F269" s="220" t="s">
        <v>138</v>
      </c>
      <c r="G269" s="218"/>
      <c r="H269" s="221">
        <v>6</v>
      </c>
      <c r="I269" s="218"/>
      <c r="J269" s="218"/>
      <c r="K269" s="218"/>
      <c r="L269" s="223"/>
      <c r="M269" s="224"/>
      <c r="N269" s="225"/>
      <c r="O269" s="225"/>
      <c r="P269" s="225"/>
      <c r="Q269" s="225"/>
      <c r="R269" s="225"/>
      <c r="S269" s="225"/>
      <c r="T269" s="226"/>
      <c r="AT269" s="227" t="s">
        <v>135</v>
      </c>
      <c r="AU269" s="227" t="s">
        <v>82</v>
      </c>
      <c r="AV269" s="14" t="s">
        <v>132</v>
      </c>
      <c r="AW269" s="14" t="s">
        <v>30</v>
      </c>
      <c r="AX269" s="14" t="s">
        <v>82</v>
      </c>
      <c r="AY269" s="227" t="s">
        <v>125</v>
      </c>
    </row>
    <row r="270" spans="1:65" s="12" customFormat="1">
      <c r="B270" s="196"/>
      <c r="C270" s="197"/>
      <c r="D270" s="191" t="s">
        <v>135</v>
      </c>
      <c r="E270" s="198" t="s">
        <v>1</v>
      </c>
      <c r="F270" s="199" t="s">
        <v>139</v>
      </c>
      <c r="G270" s="197"/>
      <c r="H270" s="198" t="s">
        <v>1</v>
      </c>
      <c r="I270" s="197"/>
      <c r="J270" s="197"/>
      <c r="K270" s="197"/>
      <c r="L270" s="201"/>
      <c r="M270" s="202"/>
      <c r="N270" s="203"/>
      <c r="O270" s="203"/>
      <c r="P270" s="203"/>
      <c r="Q270" s="203"/>
      <c r="R270" s="203"/>
      <c r="S270" s="203"/>
      <c r="T270" s="204"/>
      <c r="AT270" s="205" t="s">
        <v>135</v>
      </c>
      <c r="AU270" s="205" t="s">
        <v>82</v>
      </c>
      <c r="AV270" s="12" t="s">
        <v>82</v>
      </c>
      <c r="AW270" s="12" t="s">
        <v>30</v>
      </c>
      <c r="AX270" s="12" t="s">
        <v>74</v>
      </c>
      <c r="AY270" s="205" t="s">
        <v>125</v>
      </c>
    </row>
    <row r="271" spans="1:65" s="2" customFormat="1" ht="24.2" customHeight="1">
      <c r="A271" s="33"/>
      <c r="B271" s="34"/>
      <c r="C271" s="177" t="s">
        <v>244</v>
      </c>
      <c r="D271" s="177" t="s">
        <v>126</v>
      </c>
      <c r="E271" s="178" t="s">
        <v>245</v>
      </c>
      <c r="F271" s="179" t="s">
        <v>246</v>
      </c>
      <c r="G271" s="180" t="s">
        <v>159</v>
      </c>
      <c r="H271" s="181">
        <v>2</v>
      </c>
      <c r="I271" s="241"/>
      <c r="J271" s="183">
        <f>ROUND(I271*H271,2)</f>
        <v>0</v>
      </c>
      <c r="K271" s="179" t="s">
        <v>130</v>
      </c>
      <c r="L271" s="184"/>
      <c r="M271" s="185" t="s">
        <v>1</v>
      </c>
      <c r="N271" s="186" t="s">
        <v>39</v>
      </c>
      <c r="O271" s="70"/>
      <c r="P271" s="187">
        <f>O271*H271</f>
        <v>0</v>
      </c>
      <c r="Q271" s="187">
        <v>0.27900000000000003</v>
      </c>
      <c r="R271" s="187">
        <f>Q271*H271</f>
        <v>0.55800000000000005</v>
      </c>
      <c r="S271" s="187">
        <v>0</v>
      </c>
      <c r="T271" s="188">
        <f>S271*H271</f>
        <v>0</v>
      </c>
      <c r="U271" s="33"/>
      <c r="V271" s="33"/>
      <c r="W271" s="33"/>
      <c r="X271" s="33"/>
      <c r="Y271" s="33"/>
      <c r="Z271" s="33"/>
      <c r="AA271" s="33"/>
      <c r="AB271" s="33"/>
      <c r="AC271" s="33"/>
      <c r="AD271" s="33"/>
      <c r="AE271" s="33"/>
      <c r="AR271" s="189" t="s">
        <v>190</v>
      </c>
      <c r="AT271" s="189" t="s">
        <v>126</v>
      </c>
      <c r="AU271" s="189" t="s">
        <v>82</v>
      </c>
      <c r="AY271" s="16" t="s">
        <v>125</v>
      </c>
      <c r="BE271" s="190">
        <f>IF(N271="základní",J271,0)</f>
        <v>0</v>
      </c>
      <c r="BF271" s="190">
        <f>IF(N271="snížená",J271,0)</f>
        <v>0</v>
      </c>
      <c r="BG271" s="190">
        <f>IF(N271="zákl. přenesená",J271,0)</f>
        <v>0</v>
      </c>
      <c r="BH271" s="190">
        <f>IF(N271="sníž. přenesená",J271,0)</f>
        <v>0</v>
      </c>
      <c r="BI271" s="190">
        <f>IF(N271="nulová",J271,0)</f>
        <v>0</v>
      </c>
      <c r="BJ271" s="16" t="s">
        <v>82</v>
      </c>
      <c r="BK271" s="190">
        <f>ROUND(I271*H271,2)</f>
        <v>0</v>
      </c>
      <c r="BL271" s="16" t="s">
        <v>190</v>
      </c>
      <c r="BM271" s="189" t="s">
        <v>247</v>
      </c>
    </row>
    <row r="272" spans="1:65" s="2" customFormat="1" ht="19.5">
      <c r="A272" s="33"/>
      <c r="B272" s="34"/>
      <c r="C272" s="35"/>
      <c r="D272" s="191" t="s">
        <v>134</v>
      </c>
      <c r="E272" s="35"/>
      <c r="F272" s="192" t="s">
        <v>246</v>
      </c>
      <c r="G272" s="35"/>
      <c r="H272" s="35"/>
      <c r="I272" s="35"/>
      <c r="J272" s="35"/>
      <c r="K272" s="35"/>
      <c r="L272" s="38"/>
      <c r="M272" s="194"/>
      <c r="N272" s="195"/>
      <c r="O272" s="70"/>
      <c r="P272" s="70"/>
      <c r="Q272" s="70"/>
      <c r="R272" s="70"/>
      <c r="S272" s="70"/>
      <c r="T272" s="71"/>
      <c r="U272" s="33"/>
      <c r="V272" s="33"/>
      <c r="W272" s="33"/>
      <c r="X272" s="33"/>
      <c r="Y272" s="33"/>
      <c r="Z272" s="33"/>
      <c r="AA272" s="33"/>
      <c r="AB272" s="33"/>
      <c r="AC272" s="33"/>
      <c r="AD272" s="33"/>
      <c r="AE272" s="33"/>
      <c r="AT272" s="16" t="s">
        <v>134</v>
      </c>
      <c r="AU272" s="16" t="s">
        <v>82</v>
      </c>
    </row>
    <row r="273" spans="1:65" s="12" customFormat="1">
      <c r="B273" s="196"/>
      <c r="C273" s="197"/>
      <c r="D273" s="191" t="s">
        <v>135</v>
      </c>
      <c r="E273" s="198" t="s">
        <v>1</v>
      </c>
      <c r="F273" s="199" t="s">
        <v>193</v>
      </c>
      <c r="G273" s="197"/>
      <c r="H273" s="198" t="s">
        <v>1</v>
      </c>
      <c r="I273" s="197"/>
      <c r="J273" s="197"/>
      <c r="K273" s="197"/>
      <c r="L273" s="201"/>
      <c r="M273" s="202"/>
      <c r="N273" s="203"/>
      <c r="O273" s="203"/>
      <c r="P273" s="203"/>
      <c r="Q273" s="203"/>
      <c r="R273" s="203"/>
      <c r="S273" s="203"/>
      <c r="T273" s="204"/>
      <c r="AT273" s="205" t="s">
        <v>135</v>
      </c>
      <c r="AU273" s="205" t="s">
        <v>82</v>
      </c>
      <c r="AV273" s="12" t="s">
        <v>82</v>
      </c>
      <c r="AW273" s="12" t="s">
        <v>30</v>
      </c>
      <c r="AX273" s="12" t="s">
        <v>74</v>
      </c>
      <c r="AY273" s="205" t="s">
        <v>125</v>
      </c>
    </row>
    <row r="274" spans="1:65" s="13" customFormat="1">
      <c r="B274" s="206"/>
      <c r="C274" s="207"/>
      <c r="D274" s="191" t="s">
        <v>135</v>
      </c>
      <c r="E274" s="208" t="s">
        <v>1</v>
      </c>
      <c r="F274" s="209" t="s">
        <v>84</v>
      </c>
      <c r="G274" s="207"/>
      <c r="H274" s="210">
        <v>2</v>
      </c>
      <c r="I274" s="207"/>
      <c r="J274" s="207"/>
      <c r="K274" s="207"/>
      <c r="L274" s="212"/>
      <c r="M274" s="213"/>
      <c r="N274" s="214"/>
      <c r="O274" s="214"/>
      <c r="P274" s="214"/>
      <c r="Q274" s="214"/>
      <c r="R274" s="214"/>
      <c r="S274" s="214"/>
      <c r="T274" s="215"/>
      <c r="AT274" s="216" t="s">
        <v>135</v>
      </c>
      <c r="AU274" s="216" t="s">
        <v>82</v>
      </c>
      <c r="AV274" s="13" t="s">
        <v>84</v>
      </c>
      <c r="AW274" s="13" t="s">
        <v>30</v>
      </c>
      <c r="AX274" s="13" t="s">
        <v>74</v>
      </c>
      <c r="AY274" s="216" t="s">
        <v>125</v>
      </c>
    </row>
    <row r="275" spans="1:65" s="14" customFormat="1">
      <c r="B275" s="217"/>
      <c r="C275" s="218"/>
      <c r="D275" s="191" t="s">
        <v>135</v>
      </c>
      <c r="E275" s="219" t="s">
        <v>1</v>
      </c>
      <c r="F275" s="220" t="s">
        <v>138</v>
      </c>
      <c r="G275" s="218"/>
      <c r="H275" s="221">
        <v>2</v>
      </c>
      <c r="I275" s="218"/>
      <c r="J275" s="218"/>
      <c r="K275" s="218"/>
      <c r="L275" s="223"/>
      <c r="M275" s="224"/>
      <c r="N275" s="225"/>
      <c r="O275" s="225"/>
      <c r="P275" s="225"/>
      <c r="Q275" s="225"/>
      <c r="R275" s="225"/>
      <c r="S275" s="225"/>
      <c r="T275" s="226"/>
      <c r="AT275" s="227" t="s">
        <v>135</v>
      </c>
      <c r="AU275" s="227" t="s">
        <v>82</v>
      </c>
      <c r="AV275" s="14" t="s">
        <v>132</v>
      </c>
      <c r="AW275" s="14" t="s">
        <v>30</v>
      </c>
      <c r="AX275" s="14" t="s">
        <v>82</v>
      </c>
      <c r="AY275" s="227" t="s">
        <v>125</v>
      </c>
    </row>
    <row r="276" spans="1:65" s="12" customFormat="1">
      <c r="B276" s="196"/>
      <c r="C276" s="197"/>
      <c r="D276" s="191" t="s">
        <v>135</v>
      </c>
      <c r="E276" s="198" t="s">
        <v>1</v>
      </c>
      <c r="F276" s="199" t="s">
        <v>139</v>
      </c>
      <c r="G276" s="197"/>
      <c r="H276" s="198" t="s">
        <v>1</v>
      </c>
      <c r="I276" s="197"/>
      <c r="J276" s="197"/>
      <c r="K276" s="197"/>
      <c r="L276" s="201"/>
      <c r="M276" s="202"/>
      <c r="N276" s="203"/>
      <c r="O276" s="203"/>
      <c r="P276" s="203"/>
      <c r="Q276" s="203"/>
      <c r="R276" s="203"/>
      <c r="S276" s="203"/>
      <c r="T276" s="204"/>
      <c r="AT276" s="205" t="s">
        <v>135</v>
      </c>
      <c r="AU276" s="205" t="s">
        <v>82</v>
      </c>
      <c r="AV276" s="12" t="s">
        <v>82</v>
      </c>
      <c r="AW276" s="12" t="s">
        <v>30</v>
      </c>
      <c r="AX276" s="12" t="s">
        <v>74</v>
      </c>
      <c r="AY276" s="205" t="s">
        <v>125</v>
      </c>
    </row>
    <row r="277" spans="1:65" s="2" customFormat="1" ht="24.2" customHeight="1">
      <c r="A277" s="33"/>
      <c r="B277" s="34"/>
      <c r="C277" s="177" t="s">
        <v>248</v>
      </c>
      <c r="D277" s="177" t="s">
        <v>126</v>
      </c>
      <c r="E277" s="178" t="s">
        <v>249</v>
      </c>
      <c r="F277" s="179" t="s">
        <v>250</v>
      </c>
      <c r="G277" s="180" t="s">
        <v>159</v>
      </c>
      <c r="H277" s="181">
        <v>47</v>
      </c>
      <c r="I277" s="241"/>
      <c r="J277" s="183">
        <f>ROUND(I277*H277,2)</f>
        <v>0</v>
      </c>
      <c r="K277" s="179" t="s">
        <v>130</v>
      </c>
      <c r="L277" s="184"/>
      <c r="M277" s="185" t="s">
        <v>1</v>
      </c>
      <c r="N277" s="186" t="s">
        <v>39</v>
      </c>
      <c r="O277" s="70"/>
      <c r="P277" s="187">
        <f>O277*H277</f>
        <v>0</v>
      </c>
      <c r="Q277" s="187">
        <v>0.10299999999999999</v>
      </c>
      <c r="R277" s="187">
        <f>Q277*H277</f>
        <v>4.8409999999999993</v>
      </c>
      <c r="S277" s="187">
        <v>0</v>
      </c>
      <c r="T277" s="188">
        <f>S277*H277</f>
        <v>0</v>
      </c>
      <c r="U277" s="33"/>
      <c r="V277" s="33"/>
      <c r="W277" s="33"/>
      <c r="X277" s="33"/>
      <c r="Y277" s="33"/>
      <c r="Z277" s="33"/>
      <c r="AA277" s="33"/>
      <c r="AB277" s="33"/>
      <c r="AC277" s="33"/>
      <c r="AD277" s="33"/>
      <c r="AE277" s="33"/>
      <c r="AR277" s="189" t="s">
        <v>190</v>
      </c>
      <c r="AT277" s="189" t="s">
        <v>126</v>
      </c>
      <c r="AU277" s="189" t="s">
        <v>82</v>
      </c>
      <c r="AY277" s="16" t="s">
        <v>125</v>
      </c>
      <c r="BE277" s="190">
        <f>IF(N277="základní",J277,0)</f>
        <v>0</v>
      </c>
      <c r="BF277" s="190">
        <f>IF(N277="snížená",J277,0)</f>
        <v>0</v>
      </c>
      <c r="BG277" s="190">
        <f>IF(N277="zákl. přenesená",J277,0)</f>
        <v>0</v>
      </c>
      <c r="BH277" s="190">
        <f>IF(N277="sníž. přenesená",J277,0)</f>
        <v>0</v>
      </c>
      <c r="BI277" s="190">
        <f>IF(N277="nulová",J277,0)</f>
        <v>0</v>
      </c>
      <c r="BJ277" s="16" t="s">
        <v>82</v>
      </c>
      <c r="BK277" s="190">
        <f>ROUND(I277*H277,2)</f>
        <v>0</v>
      </c>
      <c r="BL277" s="16" t="s">
        <v>190</v>
      </c>
      <c r="BM277" s="189" t="s">
        <v>251</v>
      </c>
    </row>
    <row r="278" spans="1:65" s="2" customFormat="1">
      <c r="A278" s="33"/>
      <c r="B278" s="34"/>
      <c r="C278" s="35"/>
      <c r="D278" s="191" t="s">
        <v>134</v>
      </c>
      <c r="E278" s="35"/>
      <c r="F278" s="192" t="s">
        <v>250</v>
      </c>
      <c r="G278" s="35"/>
      <c r="H278" s="35"/>
      <c r="I278" s="35"/>
      <c r="J278" s="35"/>
      <c r="K278" s="35"/>
      <c r="L278" s="38"/>
      <c r="M278" s="194"/>
      <c r="N278" s="195"/>
      <c r="O278" s="70"/>
      <c r="P278" s="70"/>
      <c r="Q278" s="70"/>
      <c r="R278" s="70"/>
      <c r="S278" s="70"/>
      <c r="T278" s="71"/>
      <c r="U278" s="33"/>
      <c r="V278" s="33"/>
      <c r="W278" s="33"/>
      <c r="X278" s="33"/>
      <c r="Y278" s="33"/>
      <c r="Z278" s="33"/>
      <c r="AA278" s="33"/>
      <c r="AB278" s="33"/>
      <c r="AC278" s="33"/>
      <c r="AD278" s="33"/>
      <c r="AE278" s="33"/>
      <c r="AT278" s="16" t="s">
        <v>134</v>
      </c>
      <c r="AU278" s="16" t="s">
        <v>82</v>
      </c>
    </row>
    <row r="279" spans="1:65" s="12" customFormat="1">
      <c r="B279" s="196"/>
      <c r="C279" s="197"/>
      <c r="D279" s="191" t="s">
        <v>135</v>
      </c>
      <c r="E279" s="198" t="s">
        <v>1</v>
      </c>
      <c r="F279" s="199" t="s">
        <v>252</v>
      </c>
      <c r="G279" s="197"/>
      <c r="H279" s="198" t="s">
        <v>1</v>
      </c>
      <c r="I279" s="197"/>
      <c r="J279" s="197"/>
      <c r="K279" s="197"/>
      <c r="L279" s="201"/>
      <c r="M279" s="202"/>
      <c r="N279" s="203"/>
      <c r="O279" s="203"/>
      <c r="P279" s="203"/>
      <c r="Q279" s="203"/>
      <c r="R279" s="203"/>
      <c r="S279" s="203"/>
      <c r="T279" s="204"/>
      <c r="AT279" s="205" t="s">
        <v>135</v>
      </c>
      <c r="AU279" s="205" t="s">
        <v>82</v>
      </c>
      <c r="AV279" s="12" t="s">
        <v>82</v>
      </c>
      <c r="AW279" s="12" t="s">
        <v>30</v>
      </c>
      <c r="AX279" s="12" t="s">
        <v>74</v>
      </c>
      <c r="AY279" s="205" t="s">
        <v>125</v>
      </c>
    </row>
    <row r="280" spans="1:65" s="13" customFormat="1">
      <c r="B280" s="206"/>
      <c r="C280" s="207"/>
      <c r="D280" s="191" t="s">
        <v>135</v>
      </c>
      <c r="E280" s="208" t="s">
        <v>1</v>
      </c>
      <c r="F280" s="209" t="s">
        <v>181</v>
      </c>
      <c r="G280" s="207"/>
      <c r="H280" s="210">
        <v>6</v>
      </c>
      <c r="I280" s="207"/>
      <c r="J280" s="207"/>
      <c r="K280" s="207"/>
      <c r="L280" s="212"/>
      <c r="M280" s="213"/>
      <c r="N280" s="214"/>
      <c r="O280" s="214"/>
      <c r="P280" s="214"/>
      <c r="Q280" s="214"/>
      <c r="R280" s="214"/>
      <c r="S280" s="214"/>
      <c r="T280" s="215"/>
      <c r="AT280" s="216" t="s">
        <v>135</v>
      </c>
      <c r="AU280" s="216" t="s">
        <v>82</v>
      </c>
      <c r="AV280" s="13" t="s">
        <v>84</v>
      </c>
      <c r="AW280" s="13" t="s">
        <v>30</v>
      </c>
      <c r="AX280" s="13" t="s">
        <v>74</v>
      </c>
      <c r="AY280" s="216" t="s">
        <v>125</v>
      </c>
    </row>
    <row r="281" spans="1:65" s="12" customFormat="1">
      <c r="B281" s="196"/>
      <c r="C281" s="197"/>
      <c r="D281" s="191" t="s">
        <v>135</v>
      </c>
      <c r="E281" s="198" t="s">
        <v>1</v>
      </c>
      <c r="F281" s="199" t="s">
        <v>253</v>
      </c>
      <c r="G281" s="197"/>
      <c r="H281" s="198" t="s">
        <v>1</v>
      </c>
      <c r="I281" s="197"/>
      <c r="J281" s="197"/>
      <c r="K281" s="197"/>
      <c r="L281" s="201"/>
      <c r="M281" s="202"/>
      <c r="N281" s="203"/>
      <c r="O281" s="203"/>
      <c r="P281" s="203"/>
      <c r="Q281" s="203"/>
      <c r="R281" s="203"/>
      <c r="S281" s="203"/>
      <c r="T281" s="204"/>
      <c r="AT281" s="205" t="s">
        <v>135</v>
      </c>
      <c r="AU281" s="205" t="s">
        <v>82</v>
      </c>
      <c r="AV281" s="12" t="s">
        <v>82</v>
      </c>
      <c r="AW281" s="12" t="s">
        <v>30</v>
      </c>
      <c r="AX281" s="12" t="s">
        <v>74</v>
      </c>
      <c r="AY281" s="205" t="s">
        <v>125</v>
      </c>
    </row>
    <row r="282" spans="1:65" s="13" customFormat="1">
      <c r="B282" s="206"/>
      <c r="C282" s="207"/>
      <c r="D282" s="191" t="s">
        <v>135</v>
      </c>
      <c r="E282" s="208" t="s">
        <v>1</v>
      </c>
      <c r="F282" s="209" t="s">
        <v>156</v>
      </c>
      <c r="G282" s="207"/>
      <c r="H282" s="210">
        <v>3</v>
      </c>
      <c r="I282" s="207"/>
      <c r="J282" s="207"/>
      <c r="K282" s="207"/>
      <c r="L282" s="212"/>
      <c r="M282" s="213"/>
      <c r="N282" s="214"/>
      <c r="O282" s="214"/>
      <c r="P282" s="214"/>
      <c r="Q282" s="214"/>
      <c r="R282" s="214"/>
      <c r="S282" s="214"/>
      <c r="T282" s="215"/>
      <c r="AT282" s="216" t="s">
        <v>135</v>
      </c>
      <c r="AU282" s="216" t="s">
        <v>82</v>
      </c>
      <c r="AV282" s="13" t="s">
        <v>84</v>
      </c>
      <c r="AW282" s="13" t="s">
        <v>30</v>
      </c>
      <c r="AX282" s="13" t="s">
        <v>74</v>
      </c>
      <c r="AY282" s="216" t="s">
        <v>125</v>
      </c>
    </row>
    <row r="283" spans="1:65" s="12" customFormat="1">
      <c r="B283" s="196"/>
      <c r="C283" s="197"/>
      <c r="D283" s="191" t="s">
        <v>135</v>
      </c>
      <c r="E283" s="198" t="s">
        <v>1</v>
      </c>
      <c r="F283" s="199" t="s">
        <v>254</v>
      </c>
      <c r="G283" s="197"/>
      <c r="H283" s="198" t="s">
        <v>1</v>
      </c>
      <c r="I283" s="197"/>
      <c r="J283" s="197"/>
      <c r="K283" s="197"/>
      <c r="L283" s="201"/>
      <c r="M283" s="202"/>
      <c r="N283" s="203"/>
      <c r="O283" s="203"/>
      <c r="P283" s="203"/>
      <c r="Q283" s="203"/>
      <c r="R283" s="203"/>
      <c r="S283" s="203"/>
      <c r="T283" s="204"/>
      <c r="AT283" s="205" t="s">
        <v>135</v>
      </c>
      <c r="AU283" s="205" t="s">
        <v>82</v>
      </c>
      <c r="AV283" s="12" t="s">
        <v>82</v>
      </c>
      <c r="AW283" s="12" t="s">
        <v>30</v>
      </c>
      <c r="AX283" s="12" t="s">
        <v>74</v>
      </c>
      <c r="AY283" s="205" t="s">
        <v>125</v>
      </c>
    </row>
    <row r="284" spans="1:65" s="13" customFormat="1">
      <c r="B284" s="206"/>
      <c r="C284" s="207"/>
      <c r="D284" s="191" t="s">
        <v>135</v>
      </c>
      <c r="E284" s="208" t="s">
        <v>1</v>
      </c>
      <c r="F284" s="209" t="s">
        <v>176</v>
      </c>
      <c r="G284" s="207"/>
      <c r="H284" s="210">
        <v>5</v>
      </c>
      <c r="I284" s="207"/>
      <c r="J284" s="207"/>
      <c r="K284" s="207"/>
      <c r="L284" s="212"/>
      <c r="M284" s="213"/>
      <c r="N284" s="214"/>
      <c r="O284" s="214"/>
      <c r="P284" s="214"/>
      <c r="Q284" s="214"/>
      <c r="R284" s="214"/>
      <c r="S284" s="214"/>
      <c r="T284" s="215"/>
      <c r="AT284" s="216" t="s">
        <v>135</v>
      </c>
      <c r="AU284" s="216" t="s">
        <v>82</v>
      </c>
      <c r="AV284" s="13" t="s">
        <v>84</v>
      </c>
      <c r="AW284" s="13" t="s">
        <v>30</v>
      </c>
      <c r="AX284" s="13" t="s">
        <v>74</v>
      </c>
      <c r="AY284" s="216" t="s">
        <v>125</v>
      </c>
    </row>
    <row r="285" spans="1:65" s="12" customFormat="1">
      <c r="B285" s="196"/>
      <c r="C285" s="197"/>
      <c r="D285" s="191" t="s">
        <v>135</v>
      </c>
      <c r="E285" s="198" t="s">
        <v>1</v>
      </c>
      <c r="F285" s="199" t="s">
        <v>255</v>
      </c>
      <c r="G285" s="197"/>
      <c r="H285" s="198" t="s">
        <v>1</v>
      </c>
      <c r="I285" s="197"/>
      <c r="J285" s="197"/>
      <c r="K285" s="197"/>
      <c r="L285" s="201"/>
      <c r="M285" s="202"/>
      <c r="N285" s="203"/>
      <c r="O285" s="203"/>
      <c r="P285" s="203"/>
      <c r="Q285" s="203"/>
      <c r="R285" s="203"/>
      <c r="S285" s="203"/>
      <c r="T285" s="204"/>
      <c r="AT285" s="205" t="s">
        <v>135</v>
      </c>
      <c r="AU285" s="205" t="s">
        <v>82</v>
      </c>
      <c r="AV285" s="12" t="s">
        <v>82</v>
      </c>
      <c r="AW285" s="12" t="s">
        <v>30</v>
      </c>
      <c r="AX285" s="12" t="s">
        <v>74</v>
      </c>
      <c r="AY285" s="205" t="s">
        <v>125</v>
      </c>
    </row>
    <row r="286" spans="1:65" s="13" customFormat="1">
      <c r="B286" s="206"/>
      <c r="C286" s="207"/>
      <c r="D286" s="191" t="s">
        <v>135</v>
      </c>
      <c r="E286" s="208" t="s">
        <v>1</v>
      </c>
      <c r="F286" s="209" t="s">
        <v>84</v>
      </c>
      <c r="G286" s="207"/>
      <c r="H286" s="210">
        <v>2</v>
      </c>
      <c r="I286" s="207"/>
      <c r="J286" s="207"/>
      <c r="K286" s="207"/>
      <c r="L286" s="212"/>
      <c r="M286" s="213"/>
      <c r="N286" s="214"/>
      <c r="O286" s="214"/>
      <c r="P286" s="214"/>
      <c r="Q286" s="214"/>
      <c r="R286" s="214"/>
      <c r="S286" s="214"/>
      <c r="T286" s="215"/>
      <c r="AT286" s="216" t="s">
        <v>135</v>
      </c>
      <c r="AU286" s="216" t="s">
        <v>82</v>
      </c>
      <c r="AV286" s="13" t="s">
        <v>84</v>
      </c>
      <c r="AW286" s="13" t="s">
        <v>30</v>
      </c>
      <c r="AX286" s="13" t="s">
        <v>74</v>
      </c>
      <c r="AY286" s="216" t="s">
        <v>125</v>
      </c>
    </row>
    <row r="287" spans="1:65" s="12" customFormat="1">
      <c r="B287" s="196"/>
      <c r="C287" s="197"/>
      <c r="D287" s="191" t="s">
        <v>135</v>
      </c>
      <c r="E287" s="198" t="s">
        <v>1</v>
      </c>
      <c r="F287" s="199" t="s">
        <v>256</v>
      </c>
      <c r="G287" s="197"/>
      <c r="H287" s="198" t="s">
        <v>1</v>
      </c>
      <c r="I287" s="197"/>
      <c r="J287" s="197"/>
      <c r="K287" s="197"/>
      <c r="L287" s="201"/>
      <c r="M287" s="202"/>
      <c r="N287" s="203"/>
      <c r="O287" s="203"/>
      <c r="P287" s="203"/>
      <c r="Q287" s="203"/>
      <c r="R287" s="203"/>
      <c r="S287" s="203"/>
      <c r="T287" s="204"/>
      <c r="AT287" s="205" t="s">
        <v>135</v>
      </c>
      <c r="AU287" s="205" t="s">
        <v>82</v>
      </c>
      <c r="AV287" s="12" t="s">
        <v>82</v>
      </c>
      <c r="AW287" s="12" t="s">
        <v>30</v>
      </c>
      <c r="AX287" s="12" t="s">
        <v>74</v>
      </c>
      <c r="AY287" s="205" t="s">
        <v>125</v>
      </c>
    </row>
    <row r="288" spans="1:65" s="13" customFormat="1">
      <c r="B288" s="206"/>
      <c r="C288" s="207"/>
      <c r="D288" s="191" t="s">
        <v>135</v>
      </c>
      <c r="E288" s="208" t="s">
        <v>1</v>
      </c>
      <c r="F288" s="209" t="s">
        <v>131</v>
      </c>
      <c r="G288" s="207"/>
      <c r="H288" s="210">
        <v>8</v>
      </c>
      <c r="I288" s="207"/>
      <c r="J288" s="207"/>
      <c r="K288" s="207"/>
      <c r="L288" s="212"/>
      <c r="M288" s="213"/>
      <c r="N288" s="214"/>
      <c r="O288" s="214"/>
      <c r="P288" s="214"/>
      <c r="Q288" s="214"/>
      <c r="R288" s="214"/>
      <c r="S288" s="214"/>
      <c r="T288" s="215"/>
      <c r="AT288" s="216" t="s">
        <v>135</v>
      </c>
      <c r="AU288" s="216" t="s">
        <v>82</v>
      </c>
      <c r="AV288" s="13" t="s">
        <v>84</v>
      </c>
      <c r="AW288" s="13" t="s">
        <v>30</v>
      </c>
      <c r="AX288" s="13" t="s">
        <v>74</v>
      </c>
      <c r="AY288" s="216" t="s">
        <v>125</v>
      </c>
    </row>
    <row r="289" spans="1:65" s="12" customFormat="1">
      <c r="B289" s="196"/>
      <c r="C289" s="197"/>
      <c r="D289" s="191" t="s">
        <v>135</v>
      </c>
      <c r="E289" s="198" t="s">
        <v>1</v>
      </c>
      <c r="F289" s="199" t="s">
        <v>257</v>
      </c>
      <c r="G289" s="197"/>
      <c r="H289" s="198" t="s">
        <v>1</v>
      </c>
      <c r="I289" s="197"/>
      <c r="J289" s="197"/>
      <c r="K289" s="197"/>
      <c r="L289" s="201"/>
      <c r="M289" s="202"/>
      <c r="N289" s="203"/>
      <c r="O289" s="203"/>
      <c r="P289" s="203"/>
      <c r="Q289" s="203"/>
      <c r="R289" s="203"/>
      <c r="S289" s="203"/>
      <c r="T289" s="204"/>
      <c r="AT289" s="205" t="s">
        <v>135</v>
      </c>
      <c r="AU289" s="205" t="s">
        <v>82</v>
      </c>
      <c r="AV289" s="12" t="s">
        <v>82</v>
      </c>
      <c r="AW289" s="12" t="s">
        <v>30</v>
      </c>
      <c r="AX289" s="12" t="s">
        <v>74</v>
      </c>
      <c r="AY289" s="205" t="s">
        <v>125</v>
      </c>
    </row>
    <row r="290" spans="1:65" s="13" customFormat="1">
      <c r="B290" s="206"/>
      <c r="C290" s="207"/>
      <c r="D290" s="191" t="s">
        <v>135</v>
      </c>
      <c r="E290" s="208" t="s">
        <v>1</v>
      </c>
      <c r="F290" s="209" t="s">
        <v>176</v>
      </c>
      <c r="G290" s="207"/>
      <c r="H290" s="210">
        <v>5</v>
      </c>
      <c r="I290" s="207"/>
      <c r="J290" s="207"/>
      <c r="K290" s="207"/>
      <c r="L290" s="212"/>
      <c r="M290" s="213"/>
      <c r="N290" s="214"/>
      <c r="O290" s="214"/>
      <c r="P290" s="214"/>
      <c r="Q290" s="214"/>
      <c r="R290" s="214"/>
      <c r="S290" s="214"/>
      <c r="T290" s="215"/>
      <c r="AT290" s="216" t="s">
        <v>135</v>
      </c>
      <c r="AU290" s="216" t="s">
        <v>82</v>
      </c>
      <c r="AV290" s="13" t="s">
        <v>84</v>
      </c>
      <c r="AW290" s="13" t="s">
        <v>30</v>
      </c>
      <c r="AX290" s="13" t="s">
        <v>74</v>
      </c>
      <c r="AY290" s="216" t="s">
        <v>125</v>
      </c>
    </row>
    <row r="291" spans="1:65" s="12" customFormat="1">
      <c r="B291" s="196"/>
      <c r="C291" s="197"/>
      <c r="D291" s="191" t="s">
        <v>135</v>
      </c>
      <c r="E291" s="198" t="s">
        <v>1</v>
      </c>
      <c r="F291" s="199" t="s">
        <v>258</v>
      </c>
      <c r="G291" s="197"/>
      <c r="H291" s="198" t="s">
        <v>1</v>
      </c>
      <c r="I291" s="197"/>
      <c r="J291" s="197"/>
      <c r="K291" s="197"/>
      <c r="L291" s="201"/>
      <c r="M291" s="202"/>
      <c r="N291" s="203"/>
      <c r="O291" s="203"/>
      <c r="P291" s="203"/>
      <c r="Q291" s="203"/>
      <c r="R291" s="203"/>
      <c r="S291" s="203"/>
      <c r="T291" s="204"/>
      <c r="AT291" s="205" t="s">
        <v>135</v>
      </c>
      <c r="AU291" s="205" t="s">
        <v>82</v>
      </c>
      <c r="AV291" s="12" t="s">
        <v>82</v>
      </c>
      <c r="AW291" s="12" t="s">
        <v>30</v>
      </c>
      <c r="AX291" s="12" t="s">
        <v>74</v>
      </c>
      <c r="AY291" s="205" t="s">
        <v>125</v>
      </c>
    </row>
    <row r="292" spans="1:65" s="13" customFormat="1">
      <c r="B292" s="206"/>
      <c r="C292" s="207"/>
      <c r="D292" s="191" t="s">
        <v>135</v>
      </c>
      <c r="E292" s="208" t="s">
        <v>1</v>
      </c>
      <c r="F292" s="209" t="s">
        <v>198</v>
      </c>
      <c r="G292" s="207"/>
      <c r="H292" s="210">
        <v>10</v>
      </c>
      <c r="I292" s="207"/>
      <c r="J292" s="207"/>
      <c r="K292" s="207"/>
      <c r="L292" s="212"/>
      <c r="M292" s="213"/>
      <c r="N292" s="214"/>
      <c r="O292" s="214"/>
      <c r="P292" s="214"/>
      <c r="Q292" s="214"/>
      <c r="R292" s="214"/>
      <c r="S292" s="214"/>
      <c r="T292" s="215"/>
      <c r="AT292" s="216" t="s">
        <v>135</v>
      </c>
      <c r="AU292" s="216" t="s">
        <v>82</v>
      </c>
      <c r="AV292" s="13" t="s">
        <v>84</v>
      </c>
      <c r="AW292" s="13" t="s">
        <v>30</v>
      </c>
      <c r="AX292" s="13" t="s">
        <v>74</v>
      </c>
      <c r="AY292" s="216" t="s">
        <v>125</v>
      </c>
    </row>
    <row r="293" spans="1:65" s="12" customFormat="1">
      <c r="B293" s="196"/>
      <c r="C293" s="197"/>
      <c r="D293" s="191" t="s">
        <v>135</v>
      </c>
      <c r="E293" s="198" t="s">
        <v>1</v>
      </c>
      <c r="F293" s="199" t="s">
        <v>259</v>
      </c>
      <c r="G293" s="197"/>
      <c r="H293" s="198" t="s">
        <v>1</v>
      </c>
      <c r="I293" s="197"/>
      <c r="J293" s="197"/>
      <c r="K293" s="197"/>
      <c r="L293" s="201"/>
      <c r="M293" s="202"/>
      <c r="N293" s="203"/>
      <c r="O293" s="203"/>
      <c r="P293" s="203"/>
      <c r="Q293" s="203"/>
      <c r="R293" s="203"/>
      <c r="S293" s="203"/>
      <c r="T293" s="204"/>
      <c r="AT293" s="205" t="s">
        <v>135</v>
      </c>
      <c r="AU293" s="205" t="s">
        <v>82</v>
      </c>
      <c r="AV293" s="12" t="s">
        <v>82</v>
      </c>
      <c r="AW293" s="12" t="s">
        <v>30</v>
      </c>
      <c r="AX293" s="12" t="s">
        <v>74</v>
      </c>
      <c r="AY293" s="205" t="s">
        <v>125</v>
      </c>
    </row>
    <row r="294" spans="1:65" s="13" customFormat="1">
      <c r="B294" s="206"/>
      <c r="C294" s="207"/>
      <c r="D294" s="191" t="s">
        <v>135</v>
      </c>
      <c r="E294" s="208" t="s">
        <v>1</v>
      </c>
      <c r="F294" s="209" t="s">
        <v>131</v>
      </c>
      <c r="G294" s="207"/>
      <c r="H294" s="210">
        <v>8</v>
      </c>
      <c r="I294" s="207"/>
      <c r="J294" s="207"/>
      <c r="K294" s="207"/>
      <c r="L294" s="212"/>
      <c r="M294" s="213"/>
      <c r="N294" s="214"/>
      <c r="O294" s="214"/>
      <c r="P294" s="214"/>
      <c r="Q294" s="214"/>
      <c r="R294" s="214"/>
      <c r="S294" s="214"/>
      <c r="T294" s="215"/>
      <c r="AT294" s="216" t="s">
        <v>135</v>
      </c>
      <c r="AU294" s="216" t="s">
        <v>82</v>
      </c>
      <c r="AV294" s="13" t="s">
        <v>84</v>
      </c>
      <c r="AW294" s="13" t="s">
        <v>30</v>
      </c>
      <c r="AX294" s="13" t="s">
        <v>74</v>
      </c>
      <c r="AY294" s="216" t="s">
        <v>125</v>
      </c>
    </row>
    <row r="295" spans="1:65" s="14" customFormat="1">
      <c r="B295" s="217"/>
      <c r="C295" s="218"/>
      <c r="D295" s="191" t="s">
        <v>135</v>
      </c>
      <c r="E295" s="219" t="s">
        <v>1</v>
      </c>
      <c r="F295" s="220" t="s">
        <v>138</v>
      </c>
      <c r="G295" s="218"/>
      <c r="H295" s="221">
        <v>47</v>
      </c>
      <c r="I295" s="218"/>
      <c r="J295" s="218"/>
      <c r="K295" s="218"/>
      <c r="L295" s="223"/>
      <c r="M295" s="224"/>
      <c r="N295" s="225"/>
      <c r="O295" s="225"/>
      <c r="P295" s="225"/>
      <c r="Q295" s="225"/>
      <c r="R295" s="225"/>
      <c r="S295" s="225"/>
      <c r="T295" s="226"/>
      <c r="AT295" s="227" t="s">
        <v>135</v>
      </c>
      <c r="AU295" s="227" t="s">
        <v>82</v>
      </c>
      <c r="AV295" s="14" t="s">
        <v>132</v>
      </c>
      <c r="AW295" s="14" t="s">
        <v>30</v>
      </c>
      <c r="AX295" s="14" t="s">
        <v>82</v>
      </c>
      <c r="AY295" s="227" t="s">
        <v>125</v>
      </c>
    </row>
    <row r="296" spans="1:65" s="12" customFormat="1">
      <c r="B296" s="196"/>
      <c r="C296" s="197"/>
      <c r="D296" s="191" t="s">
        <v>135</v>
      </c>
      <c r="E296" s="198" t="s">
        <v>1</v>
      </c>
      <c r="F296" s="199" t="s">
        <v>139</v>
      </c>
      <c r="G296" s="197"/>
      <c r="H296" s="198" t="s">
        <v>1</v>
      </c>
      <c r="I296" s="197"/>
      <c r="J296" s="197"/>
      <c r="K296" s="197"/>
      <c r="L296" s="201"/>
      <c r="M296" s="202"/>
      <c r="N296" s="203"/>
      <c r="O296" s="203"/>
      <c r="P296" s="203"/>
      <c r="Q296" s="203"/>
      <c r="R296" s="203"/>
      <c r="S296" s="203"/>
      <c r="T296" s="204"/>
      <c r="AT296" s="205" t="s">
        <v>135</v>
      </c>
      <c r="AU296" s="205" t="s">
        <v>82</v>
      </c>
      <c r="AV296" s="12" t="s">
        <v>82</v>
      </c>
      <c r="AW296" s="12" t="s">
        <v>30</v>
      </c>
      <c r="AX296" s="12" t="s">
        <v>74</v>
      </c>
      <c r="AY296" s="205" t="s">
        <v>125</v>
      </c>
    </row>
    <row r="297" spans="1:65" s="2" customFormat="1" ht="24.2" customHeight="1">
      <c r="A297" s="33"/>
      <c r="B297" s="34"/>
      <c r="C297" s="177" t="s">
        <v>7</v>
      </c>
      <c r="D297" s="177" t="s">
        <v>126</v>
      </c>
      <c r="E297" s="178" t="s">
        <v>260</v>
      </c>
      <c r="F297" s="179" t="s">
        <v>261</v>
      </c>
      <c r="G297" s="180" t="s">
        <v>159</v>
      </c>
      <c r="H297" s="181">
        <v>10</v>
      </c>
      <c r="I297" s="241"/>
      <c r="J297" s="183">
        <f>ROUND(I297*H297,2)</f>
        <v>0</v>
      </c>
      <c r="K297" s="179" t="s">
        <v>130</v>
      </c>
      <c r="L297" s="184"/>
      <c r="M297" s="185" t="s">
        <v>1</v>
      </c>
      <c r="N297" s="186" t="s">
        <v>39</v>
      </c>
      <c r="O297" s="70"/>
      <c r="P297" s="187">
        <f>O297*H297</f>
        <v>0</v>
      </c>
      <c r="Q297" s="187">
        <v>0.28306999999999999</v>
      </c>
      <c r="R297" s="187">
        <f>Q297*H297</f>
        <v>2.8306999999999998</v>
      </c>
      <c r="S297" s="187">
        <v>0</v>
      </c>
      <c r="T297" s="188">
        <f>S297*H297</f>
        <v>0</v>
      </c>
      <c r="U297" s="33"/>
      <c r="V297" s="33"/>
      <c r="W297" s="33"/>
      <c r="X297" s="33"/>
      <c r="Y297" s="33"/>
      <c r="Z297" s="33"/>
      <c r="AA297" s="33"/>
      <c r="AB297" s="33"/>
      <c r="AC297" s="33"/>
      <c r="AD297" s="33"/>
      <c r="AE297" s="33"/>
      <c r="AR297" s="189" t="s">
        <v>190</v>
      </c>
      <c r="AT297" s="189" t="s">
        <v>126</v>
      </c>
      <c r="AU297" s="189" t="s">
        <v>82</v>
      </c>
      <c r="AY297" s="16" t="s">
        <v>125</v>
      </c>
      <c r="BE297" s="190">
        <f>IF(N297="základní",J297,0)</f>
        <v>0</v>
      </c>
      <c r="BF297" s="190">
        <f>IF(N297="snížená",J297,0)</f>
        <v>0</v>
      </c>
      <c r="BG297" s="190">
        <f>IF(N297="zákl. přenesená",J297,0)</f>
        <v>0</v>
      </c>
      <c r="BH297" s="190">
        <f>IF(N297="sníž. přenesená",J297,0)</f>
        <v>0</v>
      </c>
      <c r="BI297" s="190">
        <f>IF(N297="nulová",J297,0)</f>
        <v>0</v>
      </c>
      <c r="BJ297" s="16" t="s">
        <v>82</v>
      </c>
      <c r="BK297" s="190">
        <f>ROUND(I297*H297,2)</f>
        <v>0</v>
      </c>
      <c r="BL297" s="16" t="s">
        <v>190</v>
      </c>
      <c r="BM297" s="189" t="s">
        <v>262</v>
      </c>
    </row>
    <row r="298" spans="1:65" s="2" customFormat="1">
      <c r="A298" s="33"/>
      <c r="B298" s="34"/>
      <c r="C298" s="35"/>
      <c r="D298" s="191" t="s">
        <v>134</v>
      </c>
      <c r="E298" s="35"/>
      <c r="F298" s="192" t="s">
        <v>261</v>
      </c>
      <c r="G298" s="35"/>
      <c r="H298" s="35"/>
      <c r="I298" s="35"/>
      <c r="J298" s="35"/>
      <c r="K298" s="35"/>
      <c r="L298" s="38"/>
      <c r="M298" s="194"/>
      <c r="N298" s="195"/>
      <c r="O298" s="70"/>
      <c r="P298" s="70"/>
      <c r="Q298" s="70"/>
      <c r="R298" s="70"/>
      <c r="S298" s="70"/>
      <c r="T298" s="71"/>
      <c r="U298" s="33"/>
      <c r="V298" s="33"/>
      <c r="W298" s="33"/>
      <c r="X298" s="33"/>
      <c r="Y298" s="33"/>
      <c r="Z298" s="33"/>
      <c r="AA298" s="33"/>
      <c r="AB298" s="33"/>
      <c r="AC298" s="33"/>
      <c r="AD298" s="33"/>
      <c r="AE298" s="33"/>
      <c r="AT298" s="16" t="s">
        <v>134</v>
      </c>
      <c r="AU298" s="16" t="s">
        <v>82</v>
      </c>
    </row>
    <row r="299" spans="1:65" s="12" customFormat="1">
      <c r="B299" s="196"/>
      <c r="C299" s="197"/>
      <c r="D299" s="191" t="s">
        <v>135</v>
      </c>
      <c r="E299" s="198" t="s">
        <v>1</v>
      </c>
      <c r="F299" s="199" t="s">
        <v>263</v>
      </c>
      <c r="G299" s="197"/>
      <c r="H299" s="198" t="s">
        <v>1</v>
      </c>
      <c r="I299" s="197"/>
      <c r="J299" s="197"/>
      <c r="K299" s="197"/>
      <c r="L299" s="201"/>
      <c r="M299" s="202"/>
      <c r="N299" s="203"/>
      <c r="O299" s="203"/>
      <c r="P299" s="203"/>
      <c r="Q299" s="203"/>
      <c r="R299" s="203"/>
      <c r="S299" s="203"/>
      <c r="T299" s="204"/>
      <c r="AT299" s="205" t="s">
        <v>135</v>
      </c>
      <c r="AU299" s="205" t="s">
        <v>82</v>
      </c>
      <c r="AV299" s="12" t="s">
        <v>82</v>
      </c>
      <c r="AW299" s="12" t="s">
        <v>30</v>
      </c>
      <c r="AX299" s="12" t="s">
        <v>74</v>
      </c>
      <c r="AY299" s="205" t="s">
        <v>125</v>
      </c>
    </row>
    <row r="300" spans="1:65" s="13" customFormat="1">
      <c r="B300" s="206"/>
      <c r="C300" s="207"/>
      <c r="D300" s="191" t="s">
        <v>135</v>
      </c>
      <c r="E300" s="208" t="s">
        <v>1</v>
      </c>
      <c r="F300" s="209" t="s">
        <v>198</v>
      </c>
      <c r="G300" s="207"/>
      <c r="H300" s="210">
        <v>10</v>
      </c>
      <c r="I300" s="207"/>
      <c r="J300" s="207"/>
      <c r="K300" s="207"/>
      <c r="L300" s="212"/>
      <c r="M300" s="213"/>
      <c r="N300" s="214"/>
      <c r="O300" s="214"/>
      <c r="P300" s="214"/>
      <c r="Q300" s="214"/>
      <c r="R300" s="214"/>
      <c r="S300" s="214"/>
      <c r="T300" s="215"/>
      <c r="AT300" s="216" t="s">
        <v>135</v>
      </c>
      <c r="AU300" s="216" t="s">
        <v>82</v>
      </c>
      <c r="AV300" s="13" t="s">
        <v>84</v>
      </c>
      <c r="AW300" s="13" t="s">
        <v>30</v>
      </c>
      <c r="AX300" s="13" t="s">
        <v>74</v>
      </c>
      <c r="AY300" s="216" t="s">
        <v>125</v>
      </c>
    </row>
    <row r="301" spans="1:65" s="14" customFormat="1">
      <c r="B301" s="217"/>
      <c r="C301" s="218"/>
      <c r="D301" s="191" t="s">
        <v>135</v>
      </c>
      <c r="E301" s="219" t="s">
        <v>1</v>
      </c>
      <c r="F301" s="220" t="s">
        <v>138</v>
      </c>
      <c r="G301" s="218"/>
      <c r="H301" s="221">
        <v>10</v>
      </c>
      <c r="I301" s="218"/>
      <c r="J301" s="218"/>
      <c r="K301" s="218"/>
      <c r="L301" s="223"/>
      <c r="M301" s="224"/>
      <c r="N301" s="225"/>
      <c r="O301" s="225"/>
      <c r="P301" s="225"/>
      <c r="Q301" s="225"/>
      <c r="R301" s="225"/>
      <c r="S301" s="225"/>
      <c r="T301" s="226"/>
      <c r="AT301" s="227" t="s">
        <v>135</v>
      </c>
      <c r="AU301" s="227" t="s">
        <v>82</v>
      </c>
      <c r="AV301" s="14" t="s">
        <v>132</v>
      </c>
      <c r="AW301" s="14" t="s">
        <v>30</v>
      </c>
      <c r="AX301" s="14" t="s">
        <v>82</v>
      </c>
      <c r="AY301" s="227" t="s">
        <v>125</v>
      </c>
    </row>
    <row r="302" spans="1:65" s="12" customFormat="1">
      <c r="B302" s="196"/>
      <c r="C302" s="197"/>
      <c r="D302" s="191" t="s">
        <v>135</v>
      </c>
      <c r="E302" s="198" t="s">
        <v>1</v>
      </c>
      <c r="F302" s="199" t="s">
        <v>139</v>
      </c>
      <c r="G302" s="197"/>
      <c r="H302" s="198" t="s">
        <v>1</v>
      </c>
      <c r="I302" s="197"/>
      <c r="J302" s="197"/>
      <c r="K302" s="197"/>
      <c r="L302" s="201"/>
      <c r="M302" s="202"/>
      <c r="N302" s="203"/>
      <c r="O302" s="203"/>
      <c r="P302" s="203"/>
      <c r="Q302" s="203"/>
      <c r="R302" s="203"/>
      <c r="S302" s="203"/>
      <c r="T302" s="204"/>
      <c r="AT302" s="205" t="s">
        <v>135</v>
      </c>
      <c r="AU302" s="205" t="s">
        <v>82</v>
      </c>
      <c r="AV302" s="12" t="s">
        <v>82</v>
      </c>
      <c r="AW302" s="12" t="s">
        <v>30</v>
      </c>
      <c r="AX302" s="12" t="s">
        <v>74</v>
      </c>
      <c r="AY302" s="205" t="s">
        <v>125</v>
      </c>
    </row>
    <row r="303" spans="1:65" s="2" customFormat="1" ht="24.2" customHeight="1">
      <c r="A303" s="33"/>
      <c r="B303" s="34"/>
      <c r="C303" s="177" t="s">
        <v>264</v>
      </c>
      <c r="D303" s="177" t="s">
        <v>126</v>
      </c>
      <c r="E303" s="178" t="s">
        <v>265</v>
      </c>
      <c r="F303" s="179" t="s">
        <v>266</v>
      </c>
      <c r="G303" s="180" t="s">
        <v>159</v>
      </c>
      <c r="H303" s="181">
        <v>44</v>
      </c>
      <c r="I303" s="241"/>
      <c r="J303" s="183">
        <f>ROUND(I303*H303,2)</f>
        <v>0</v>
      </c>
      <c r="K303" s="179" t="s">
        <v>130</v>
      </c>
      <c r="L303" s="184"/>
      <c r="M303" s="185" t="s">
        <v>1</v>
      </c>
      <c r="N303" s="186" t="s">
        <v>39</v>
      </c>
      <c r="O303" s="70"/>
      <c r="P303" s="187">
        <f>O303*H303</f>
        <v>0</v>
      </c>
      <c r="Q303" s="187">
        <v>9.7000000000000003E-2</v>
      </c>
      <c r="R303" s="187">
        <f>Q303*H303</f>
        <v>4.2679999999999998</v>
      </c>
      <c r="S303" s="187">
        <v>0</v>
      </c>
      <c r="T303" s="188">
        <f>S303*H303</f>
        <v>0</v>
      </c>
      <c r="U303" s="33"/>
      <c r="V303" s="33"/>
      <c r="W303" s="33"/>
      <c r="X303" s="33"/>
      <c r="Y303" s="33"/>
      <c r="Z303" s="33"/>
      <c r="AA303" s="33"/>
      <c r="AB303" s="33"/>
      <c r="AC303" s="33"/>
      <c r="AD303" s="33"/>
      <c r="AE303" s="33"/>
      <c r="AR303" s="189" t="s">
        <v>131</v>
      </c>
      <c r="AT303" s="189" t="s">
        <v>126</v>
      </c>
      <c r="AU303" s="189" t="s">
        <v>82</v>
      </c>
      <c r="AY303" s="16" t="s">
        <v>125</v>
      </c>
      <c r="BE303" s="190">
        <f>IF(N303="základní",J303,0)</f>
        <v>0</v>
      </c>
      <c r="BF303" s="190">
        <f>IF(N303="snížená",J303,0)</f>
        <v>0</v>
      </c>
      <c r="BG303" s="190">
        <f>IF(N303="zákl. přenesená",J303,0)</f>
        <v>0</v>
      </c>
      <c r="BH303" s="190">
        <f>IF(N303="sníž. přenesená",J303,0)</f>
        <v>0</v>
      </c>
      <c r="BI303" s="190">
        <f>IF(N303="nulová",J303,0)</f>
        <v>0</v>
      </c>
      <c r="BJ303" s="16" t="s">
        <v>82</v>
      </c>
      <c r="BK303" s="190">
        <f>ROUND(I303*H303,2)</f>
        <v>0</v>
      </c>
      <c r="BL303" s="16" t="s">
        <v>132</v>
      </c>
      <c r="BM303" s="189" t="s">
        <v>267</v>
      </c>
    </row>
    <row r="304" spans="1:65" s="2" customFormat="1">
      <c r="A304" s="33"/>
      <c r="B304" s="34"/>
      <c r="C304" s="35"/>
      <c r="D304" s="191" t="s">
        <v>134</v>
      </c>
      <c r="E304" s="35"/>
      <c r="F304" s="192" t="s">
        <v>266</v>
      </c>
      <c r="G304" s="35"/>
      <c r="H304" s="35"/>
      <c r="I304" s="35"/>
      <c r="J304" s="35"/>
      <c r="K304" s="35"/>
      <c r="L304" s="38"/>
      <c r="M304" s="194"/>
      <c r="N304" s="195"/>
      <c r="O304" s="70"/>
      <c r="P304" s="70"/>
      <c r="Q304" s="70"/>
      <c r="R304" s="70"/>
      <c r="S304" s="70"/>
      <c r="T304" s="71"/>
      <c r="U304" s="33"/>
      <c r="V304" s="33"/>
      <c r="W304" s="33"/>
      <c r="X304" s="33"/>
      <c r="Y304" s="33"/>
      <c r="Z304" s="33"/>
      <c r="AA304" s="33"/>
      <c r="AB304" s="33"/>
      <c r="AC304" s="33"/>
      <c r="AD304" s="33"/>
      <c r="AE304" s="33"/>
      <c r="AT304" s="16" t="s">
        <v>134</v>
      </c>
      <c r="AU304" s="16" t="s">
        <v>82</v>
      </c>
    </row>
    <row r="305" spans="1:65" s="12" customFormat="1">
      <c r="B305" s="196"/>
      <c r="C305" s="197"/>
      <c r="D305" s="191" t="s">
        <v>135</v>
      </c>
      <c r="E305" s="198" t="s">
        <v>1</v>
      </c>
      <c r="F305" s="199" t="s">
        <v>268</v>
      </c>
      <c r="G305" s="197"/>
      <c r="H305" s="198" t="s">
        <v>1</v>
      </c>
      <c r="I305" s="197"/>
      <c r="J305" s="197"/>
      <c r="K305" s="197"/>
      <c r="L305" s="201"/>
      <c r="M305" s="202"/>
      <c r="N305" s="203"/>
      <c r="O305" s="203"/>
      <c r="P305" s="203"/>
      <c r="Q305" s="203"/>
      <c r="R305" s="203"/>
      <c r="S305" s="203"/>
      <c r="T305" s="204"/>
      <c r="AT305" s="205" t="s">
        <v>135</v>
      </c>
      <c r="AU305" s="205" t="s">
        <v>82</v>
      </c>
      <c r="AV305" s="12" t="s">
        <v>82</v>
      </c>
      <c r="AW305" s="12" t="s">
        <v>30</v>
      </c>
      <c r="AX305" s="12" t="s">
        <v>74</v>
      </c>
      <c r="AY305" s="205" t="s">
        <v>125</v>
      </c>
    </row>
    <row r="306" spans="1:65" s="13" customFormat="1">
      <c r="B306" s="206"/>
      <c r="C306" s="207"/>
      <c r="D306" s="191" t="s">
        <v>135</v>
      </c>
      <c r="E306" s="208" t="s">
        <v>1</v>
      </c>
      <c r="F306" s="209" t="s">
        <v>269</v>
      </c>
      <c r="G306" s="207"/>
      <c r="H306" s="210">
        <v>14</v>
      </c>
      <c r="I306" s="207"/>
      <c r="J306" s="207"/>
      <c r="K306" s="207"/>
      <c r="L306" s="212"/>
      <c r="M306" s="213"/>
      <c r="N306" s="214"/>
      <c r="O306" s="214"/>
      <c r="P306" s="214"/>
      <c r="Q306" s="214"/>
      <c r="R306" s="214"/>
      <c r="S306" s="214"/>
      <c r="T306" s="215"/>
      <c r="AT306" s="216" t="s">
        <v>135</v>
      </c>
      <c r="AU306" s="216" t="s">
        <v>82</v>
      </c>
      <c r="AV306" s="13" t="s">
        <v>84</v>
      </c>
      <c r="AW306" s="13" t="s">
        <v>30</v>
      </c>
      <c r="AX306" s="13" t="s">
        <v>74</v>
      </c>
      <c r="AY306" s="216" t="s">
        <v>125</v>
      </c>
    </row>
    <row r="307" spans="1:65" s="12" customFormat="1">
      <c r="B307" s="196"/>
      <c r="C307" s="197"/>
      <c r="D307" s="191" t="s">
        <v>135</v>
      </c>
      <c r="E307" s="198" t="s">
        <v>1</v>
      </c>
      <c r="F307" s="199" t="s">
        <v>270</v>
      </c>
      <c r="G307" s="197"/>
      <c r="H307" s="198" t="s">
        <v>1</v>
      </c>
      <c r="I307" s="197"/>
      <c r="J307" s="197"/>
      <c r="K307" s="197"/>
      <c r="L307" s="201"/>
      <c r="M307" s="202"/>
      <c r="N307" s="203"/>
      <c r="O307" s="203"/>
      <c r="P307" s="203"/>
      <c r="Q307" s="203"/>
      <c r="R307" s="203"/>
      <c r="S307" s="203"/>
      <c r="T307" s="204"/>
      <c r="AT307" s="205" t="s">
        <v>135</v>
      </c>
      <c r="AU307" s="205" t="s">
        <v>82</v>
      </c>
      <c r="AV307" s="12" t="s">
        <v>82</v>
      </c>
      <c r="AW307" s="12" t="s">
        <v>30</v>
      </c>
      <c r="AX307" s="12" t="s">
        <v>74</v>
      </c>
      <c r="AY307" s="205" t="s">
        <v>125</v>
      </c>
    </row>
    <row r="308" spans="1:65" s="13" customFormat="1">
      <c r="B308" s="206"/>
      <c r="C308" s="207"/>
      <c r="D308" s="191" t="s">
        <v>135</v>
      </c>
      <c r="E308" s="208" t="s">
        <v>1</v>
      </c>
      <c r="F308" s="209" t="s">
        <v>271</v>
      </c>
      <c r="G308" s="207"/>
      <c r="H308" s="210">
        <v>10</v>
      </c>
      <c r="I308" s="207"/>
      <c r="J308" s="207"/>
      <c r="K308" s="207"/>
      <c r="L308" s="212"/>
      <c r="M308" s="213"/>
      <c r="N308" s="214"/>
      <c r="O308" s="214"/>
      <c r="P308" s="214"/>
      <c r="Q308" s="214"/>
      <c r="R308" s="214"/>
      <c r="S308" s="214"/>
      <c r="T308" s="215"/>
      <c r="AT308" s="216" t="s">
        <v>135</v>
      </c>
      <c r="AU308" s="216" t="s">
        <v>82</v>
      </c>
      <c r="AV308" s="13" t="s">
        <v>84</v>
      </c>
      <c r="AW308" s="13" t="s">
        <v>30</v>
      </c>
      <c r="AX308" s="13" t="s">
        <v>74</v>
      </c>
      <c r="AY308" s="216" t="s">
        <v>125</v>
      </c>
    </row>
    <row r="309" spans="1:65" s="12" customFormat="1">
      <c r="B309" s="196"/>
      <c r="C309" s="197"/>
      <c r="D309" s="191" t="s">
        <v>135</v>
      </c>
      <c r="E309" s="198" t="s">
        <v>1</v>
      </c>
      <c r="F309" s="199" t="s">
        <v>272</v>
      </c>
      <c r="G309" s="197"/>
      <c r="H309" s="198" t="s">
        <v>1</v>
      </c>
      <c r="I309" s="197"/>
      <c r="J309" s="197"/>
      <c r="K309" s="197"/>
      <c r="L309" s="201"/>
      <c r="M309" s="202"/>
      <c r="N309" s="203"/>
      <c r="O309" s="203"/>
      <c r="P309" s="203"/>
      <c r="Q309" s="203"/>
      <c r="R309" s="203"/>
      <c r="S309" s="203"/>
      <c r="T309" s="204"/>
      <c r="AT309" s="205" t="s">
        <v>135</v>
      </c>
      <c r="AU309" s="205" t="s">
        <v>82</v>
      </c>
      <c r="AV309" s="12" t="s">
        <v>82</v>
      </c>
      <c r="AW309" s="12" t="s">
        <v>30</v>
      </c>
      <c r="AX309" s="12" t="s">
        <v>74</v>
      </c>
      <c r="AY309" s="205" t="s">
        <v>125</v>
      </c>
    </row>
    <row r="310" spans="1:65" s="13" customFormat="1">
      <c r="B310" s="206"/>
      <c r="C310" s="207"/>
      <c r="D310" s="191" t="s">
        <v>135</v>
      </c>
      <c r="E310" s="208" t="s">
        <v>1</v>
      </c>
      <c r="F310" s="209" t="s">
        <v>271</v>
      </c>
      <c r="G310" s="207"/>
      <c r="H310" s="210">
        <v>10</v>
      </c>
      <c r="I310" s="207"/>
      <c r="J310" s="207"/>
      <c r="K310" s="207"/>
      <c r="L310" s="212"/>
      <c r="M310" s="213"/>
      <c r="N310" s="214"/>
      <c r="O310" s="214"/>
      <c r="P310" s="214"/>
      <c r="Q310" s="214"/>
      <c r="R310" s="214"/>
      <c r="S310" s="214"/>
      <c r="T310" s="215"/>
      <c r="AT310" s="216" t="s">
        <v>135</v>
      </c>
      <c r="AU310" s="216" t="s">
        <v>82</v>
      </c>
      <c r="AV310" s="13" t="s">
        <v>84</v>
      </c>
      <c r="AW310" s="13" t="s">
        <v>30</v>
      </c>
      <c r="AX310" s="13" t="s">
        <v>74</v>
      </c>
      <c r="AY310" s="216" t="s">
        <v>125</v>
      </c>
    </row>
    <row r="311" spans="1:65" s="12" customFormat="1">
      <c r="B311" s="196"/>
      <c r="C311" s="197"/>
      <c r="D311" s="191" t="s">
        <v>135</v>
      </c>
      <c r="E311" s="198" t="s">
        <v>1</v>
      </c>
      <c r="F311" s="199" t="s">
        <v>273</v>
      </c>
      <c r="G311" s="197"/>
      <c r="H311" s="198" t="s">
        <v>1</v>
      </c>
      <c r="I311" s="197"/>
      <c r="J311" s="197"/>
      <c r="K311" s="197"/>
      <c r="L311" s="201"/>
      <c r="M311" s="202"/>
      <c r="N311" s="203"/>
      <c r="O311" s="203"/>
      <c r="P311" s="203"/>
      <c r="Q311" s="203"/>
      <c r="R311" s="203"/>
      <c r="S311" s="203"/>
      <c r="T311" s="204"/>
      <c r="AT311" s="205" t="s">
        <v>135</v>
      </c>
      <c r="AU311" s="205" t="s">
        <v>82</v>
      </c>
      <c r="AV311" s="12" t="s">
        <v>82</v>
      </c>
      <c r="AW311" s="12" t="s">
        <v>30</v>
      </c>
      <c r="AX311" s="12" t="s">
        <v>74</v>
      </c>
      <c r="AY311" s="205" t="s">
        <v>125</v>
      </c>
    </row>
    <row r="312" spans="1:65" s="13" customFormat="1">
      <c r="B312" s="206"/>
      <c r="C312" s="207"/>
      <c r="D312" s="191" t="s">
        <v>135</v>
      </c>
      <c r="E312" s="208" t="s">
        <v>1</v>
      </c>
      <c r="F312" s="209" t="s">
        <v>271</v>
      </c>
      <c r="G312" s="207"/>
      <c r="H312" s="210">
        <v>10</v>
      </c>
      <c r="I312" s="207"/>
      <c r="J312" s="207"/>
      <c r="K312" s="207"/>
      <c r="L312" s="212"/>
      <c r="M312" s="213"/>
      <c r="N312" s="214"/>
      <c r="O312" s="214"/>
      <c r="P312" s="214"/>
      <c r="Q312" s="214"/>
      <c r="R312" s="214"/>
      <c r="S312" s="214"/>
      <c r="T312" s="215"/>
      <c r="AT312" s="216" t="s">
        <v>135</v>
      </c>
      <c r="AU312" s="216" t="s">
        <v>82</v>
      </c>
      <c r="AV312" s="13" t="s">
        <v>84</v>
      </c>
      <c r="AW312" s="13" t="s">
        <v>30</v>
      </c>
      <c r="AX312" s="13" t="s">
        <v>74</v>
      </c>
      <c r="AY312" s="216" t="s">
        <v>125</v>
      </c>
    </row>
    <row r="313" spans="1:65" s="14" customFormat="1">
      <c r="B313" s="217"/>
      <c r="C313" s="218"/>
      <c r="D313" s="191" t="s">
        <v>135</v>
      </c>
      <c r="E313" s="219" t="s">
        <v>1</v>
      </c>
      <c r="F313" s="220" t="s">
        <v>138</v>
      </c>
      <c r="G313" s="218"/>
      <c r="H313" s="221">
        <v>44</v>
      </c>
      <c r="I313" s="218"/>
      <c r="J313" s="218"/>
      <c r="K313" s="218"/>
      <c r="L313" s="223"/>
      <c r="M313" s="224"/>
      <c r="N313" s="225"/>
      <c r="O313" s="225"/>
      <c r="P313" s="225"/>
      <c r="Q313" s="225"/>
      <c r="R313" s="225"/>
      <c r="S313" s="225"/>
      <c r="T313" s="226"/>
      <c r="AT313" s="227" t="s">
        <v>135</v>
      </c>
      <c r="AU313" s="227" t="s">
        <v>82</v>
      </c>
      <c r="AV313" s="14" t="s">
        <v>132</v>
      </c>
      <c r="AW313" s="14" t="s">
        <v>30</v>
      </c>
      <c r="AX313" s="14" t="s">
        <v>82</v>
      </c>
      <c r="AY313" s="227" t="s">
        <v>125</v>
      </c>
    </row>
    <row r="314" spans="1:65" s="12" customFormat="1">
      <c r="B314" s="196"/>
      <c r="C314" s="197"/>
      <c r="D314" s="191" t="s">
        <v>135</v>
      </c>
      <c r="E314" s="198" t="s">
        <v>1</v>
      </c>
      <c r="F314" s="199" t="s">
        <v>139</v>
      </c>
      <c r="G314" s="197"/>
      <c r="H314" s="198" t="s">
        <v>1</v>
      </c>
      <c r="I314" s="197"/>
      <c r="J314" s="197"/>
      <c r="K314" s="197"/>
      <c r="L314" s="201"/>
      <c r="M314" s="202"/>
      <c r="N314" s="203"/>
      <c r="O314" s="203"/>
      <c r="P314" s="203"/>
      <c r="Q314" s="203"/>
      <c r="R314" s="203"/>
      <c r="S314" s="203"/>
      <c r="T314" s="204"/>
      <c r="AT314" s="205" t="s">
        <v>135</v>
      </c>
      <c r="AU314" s="205" t="s">
        <v>82</v>
      </c>
      <c r="AV314" s="12" t="s">
        <v>82</v>
      </c>
      <c r="AW314" s="12" t="s">
        <v>30</v>
      </c>
      <c r="AX314" s="12" t="s">
        <v>74</v>
      </c>
      <c r="AY314" s="205" t="s">
        <v>125</v>
      </c>
    </row>
    <row r="315" spans="1:65" s="2" customFormat="1" ht="24.2" customHeight="1">
      <c r="A315" s="33"/>
      <c r="B315" s="34"/>
      <c r="C315" s="177" t="s">
        <v>274</v>
      </c>
      <c r="D315" s="177" t="s">
        <v>126</v>
      </c>
      <c r="E315" s="178" t="s">
        <v>275</v>
      </c>
      <c r="F315" s="179" t="s">
        <v>276</v>
      </c>
      <c r="G315" s="180" t="s">
        <v>159</v>
      </c>
      <c r="H315" s="181">
        <v>19</v>
      </c>
      <c r="I315" s="241"/>
      <c r="J315" s="183">
        <f>ROUND(I315*H315,2)</f>
        <v>0</v>
      </c>
      <c r="K315" s="179" t="s">
        <v>130</v>
      </c>
      <c r="L315" s="184"/>
      <c r="M315" s="185" t="s">
        <v>1</v>
      </c>
      <c r="N315" s="186" t="s">
        <v>39</v>
      </c>
      <c r="O315" s="70"/>
      <c r="P315" s="187">
        <f>O315*H315</f>
        <v>0</v>
      </c>
      <c r="Q315" s="187">
        <v>0.10073</v>
      </c>
      <c r="R315" s="187">
        <f>Q315*H315</f>
        <v>1.91387</v>
      </c>
      <c r="S315" s="187">
        <v>0</v>
      </c>
      <c r="T315" s="188">
        <f>S315*H315</f>
        <v>0</v>
      </c>
      <c r="U315" s="33"/>
      <c r="V315" s="33"/>
      <c r="W315" s="33"/>
      <c r="X315" s="33"/>
      <c r="Y315" s="33"/>
      <c r="Z315" s="33"/>
      <c r="AA315" s="33"/>
      <c r="AB315" s="33"/>
      <c r="AC315" s="33"/>
      <c r="AD315" s="33"/>
      <c r="AE315" s="33"/>
      <c r="AR315" s="189" t="s">
        <v>131</v>
      </c>
      <c r="AT315" s="189" t="s">
        <v>126</v>
      </c>
      <c r="AU315" s="189" t="s">
        <v>82</v>
      </c>
      <c r="AY315" s="16" t="s">
        <v>125</v>
      </c>
      <c r="BE315" s="190">
        <f>IF(N315="základní",J315,0)</f>
        <v>0</v>
      </c>
      <c r="BF315" s="190">
        <f>IF(N315="snížená",J315,0)</f>
        <v>0</v>
      </c>
      <c r="BG315" s="190">
        <f>IF(N315="zákl. přenesená",J315,0)</f>
        <v>0</v>
      </c>
      <c r="BH315" s="190">
        <f>IF(N315="sníž. přenesená",J315,0)</f>
        <v>0</v>
      </c>
      <c r="BI315" s="190">
        <f>IF(N315="nulová",J315,0)</f>
        <v>0</v>
      </c>
      <c r="BJ315" s="16" t="s">
        <v>82</v>
      </c>
      <c r="BK315" s="190">
        <f>ROUND(I315*H315,2)</f>
        <v>0</v>
      </c>
      <c r="BL315" s="16" t="s">
        <v>132</v>
      </c>
      <c r="BM315" s="189" t="s">
        <v>277</v>
      </c>
    </row>
    <row r="316" spans="1:65" s="2" customFormat="1">
      <c r="A316" s="33"/>
      <c r="B316" s="34"/>
      <c r="C316" s="35"/>
      <c r="D316" s="191" t="s">
        <v>134</v>
      </c>
      <c r="E316" s="35"/>
      <c r="F316" s="192" t="s">
        <v>276</v>
      </c>
      <c r="G316" s="35"/>
      <c r="H316" s="35"/>
      <c r="I316" s="35"/>
      <c r="J316" s="35"/>
      <c r="K316" s="35"/>
      <c r="L316" s="38"/>
      <c r="M316" s="194"/>
      <c r="N316" s="195"/>
      <c r="O316" s="70"/>
      <c r="P316" s="70"/>
      <c r="Q316" s="70"/>
      <c r="R316" s="70"/>
      <c r="S316" s="70"/>
      <c r="T316" s="71"/>
      <c r="U316" s="33"/>
      <c r="V316" s="33"/>
      <c r="W316" s="33"/>
      <c r="X316" s="33"/>
      <c r="Y316" s="33"/>
      <c r="Z316" s="33"/>
      <c r="AA316" s="33"/>
      <c r="AB316" s="33"/>
      <c r="AC316" s="33"/>
      <c r="AD316" s="33"/>
      <c r="AE316" s="33"/>
      <c r="AT316" s="16" t="s">
        <v>134</v>
      </c>
      <c r="AU316" s="16" t="s">
        <v>82</v>
      </c>
    </row>
    <row r="317" spans="1:65" s="12" customFormat="1">
      <c r="B317" s="196"/>
      <c r="C317" s="197"/>
      <c r="D317" s="191" t="s">
        <v>135</v>
      </c>
      <c r="E317" s="198" t="s">
        <v>1</v>
      </c>
      <c r="F317" s="199" t="s">
        <v>193</v>
      </c>
      <c r="G317" s="197"/>
      <c r="H317" s="198" t="s">
        <v>1</v>
      </c>
      <c r="I317" s="197"/>
      <c r="J317" s="197"/>
      <c r="K317" s="197"/>
      <c r="L317" s="201"/>
      <c r="M317" s="202"/>
      <c r="N317" s="203"/>
      <c r="O317" s="203"/>
      <c r="P317" s="203"/>
      <c r="Q317" s="203"/>
      <c r="R317" s="203"/>
      <c r="S317" s="203"/>
      <c r="T317" s="204"/>
      <c r="AT317" s="205" t="s">
        <v>135</v>
      </c>
      <c r="AU317" s="205" t="s">
        <v>82</v>
      </c>
      <c r="AV317" s="12" t="s">
        <v>82</v>
      </c>
      <c r="AW317" s="12" t="s">
        <v>30</v>
      </c>
      <c r="AX317" s="12" t="s">
        <v>74</v>
      </c>
      <c r="AY317" s="205" t="s">
        <v>125</v>
      </c>
    </row>
    <row r="318" spans="1:65" s="13" customFormat="1">
      <c r="B318" s="206"/>
      <c r="C318" s="207"/>
      <c r="D318" s="191" t="s">
        <v>135</v>
      </c>
      <c r="E318" s="208" t="s">
        <v>1</v>
      </c>
      <c r="F318" s="209" t="s">
        <v>132</v>
      </c>
      <c r="G318" s="207"/>
      <c r="H318" s="210">
        <v>4</v>
      </c>
      <c r="I318" s="207"/>
      <c r="J318" s="207"/>
      <c r="K318" s="207"/>
      <c r="L318" s="212"/>
      <c r="M318" s="213"/>
      <c r="N318" s="214"/>
      <c r="O318" s="214"/>
      <c r="P318" s="214"/>
      <c r="Q318" s="214"/>
      <c r="R318" s="214"/>
      <c r="S318" s="214"/>
      <c r="T318" s="215"/>
      <c r="AT318" s="216" t="s">
        <v>135</v>
      </c>
      <c r="AU318" s="216" t="s">
        <v>82</v>
      </c>
      <c r="AV318" s="13" t="s">
        <v>84</v>
      </c>
      <c r="AW318" s="13" t="s">
        <v>30</v>
      </c>
      <c r="AX318" s="13" t="s">
        <v>74</v>
      </c>
      <c r="AY318" s="216" t="s">
        <v>125</v>
      </c>
    </row>
    <row r="319" spans="1:65" s="12" customFormat="1">
      <c r="B319" s="196"/>
      <c r="C319" s="197"/>
      <c r="D319" s="191" t="s">
        <v>135</v>
      </c>
      <c r="E319" s="198" t="s">
        <v>1</v>
      </c>
      <c r="F319" s="199" t="s">
        <v>278</v>
      </c>
      <c r="G319" s="197"/>
      <c r="H319" s="198" t="s">
        <v>1</v>
      </c>
      <c r="I319" s="197"/>
      <c r="J319" s="197"/>
      <c r="K319" s="197"/>
      <c r="L319" s="201"/>
      <c r="M319" s="202"/>
      <c r="N319" s="203"/>
      <c r="O319" s="203"/>
      <c r="P319" s="203"/>
      <c r="Q319" s="203"/>
      <c r="R319" s="203"/>
      <c r="S319" s="203"/>
      <c r="T319" s="204"/>
      <c r="AT319" s="205" t="s">
        <v>135</v>
      </c>
      <c r="AU319" s="205" t="s">
        <v>82</v>
      </c>
      <c r="AV319" s="12" t="s">
        <v>82</v>
      </c>
      <c r="AW319" s="12" t="s">
        <v>30</v>
      </c>
      <c r="AX319" s="12" t="s">
        <v>74</v>
      </c>
      <c r="AY319" s="205" t="s">
        <v>125</v>
      </c>
    </row>
    <row r="320" spans="1:65" s="13" customFormat="1">
      <c r="B320" s="206"/>
      <c r="C320" s="207"/>
      <c r="D320" s="191" t="s">
        <v>135</v>
      </c>
      <c r="E320" s="208" t="s">
        <v>1</v>
      </c>
      <c r="F320" s="209" t="s">
        <v>176</v>
      </c>
      <c r="G320" s="207"/>
      <c r="H320" s="210">
        <v>5</v>
      </c>
      <c r="I320" s="207"/>
      <c r="J320" s="207"/>
      <c r="K320" s="207"/>
      <c r="L320" s="212"/>
      <c r="M320" s="213"/>
      <c r="N320" s="214"/>
      <c r="O320" s="214"/>
      <c r="P320" s="214"/>
      <c r="Q320" s="214"/>
      <c r="R320" s="214"/>
      <c r="S320" s="214"/>
      <c r="T320" s="215"/>
      <c r="AT320" s="216" t="s">
        <v>135</v>
      </c>
      <c r="AU320" s="216" t="s">
        <v>82</v>
      </c>
      <c r="AV320" s="13" t="s">
        <v>84</v>
      </c>
      <c r="AW320" s="13" t="s">
        <v>30</v>
      </c>
      <c r="AX320" s="13" t="s">
        <v>74</v>
      </c>
      <c r="AY320" s="216" t="s">
        <v>125</v>
      </c>
    </row>
    <row r="321" spans="1:65" s="12" customFormat="1">
      <c r="B321" s="196"/>
      <c r="C321" s="197"/>
      <c r="D321" s="191" t="s">
        <v>135</v>
      </c>
      <c r="E321" s="198" t="s">
        <v>1</v>
      </c>
      <c r="F321" s="199" t="s">
        <v>186</v>
      </c>
      <c r="G321" s="197"/>
      <c r="H321" s="198" t="s">
        <v>1</v>
      </c>
      <c r="I321" s="197"/>
      <c r="J321" s="197"/>
      <c r="K321" s="197"/>
      <c r="L321" s="201"/>
      <c r="M321" s="202"/>
      <c r="N321" s="203"/>
      <c r="O321" s="203"/>
      <c r="P321" s="203"/>
      <c r="Q321" s="203"/>
      <c r="R321" s="203"/>
      <c r="S321" s="203"/>
      <c r="T321" s="204"/>
      <c r="AT321" s="205" t="s">
        <v>135</v>
      </c>
      <c r="AU321" s="205" t="s">
        <v>82</v>
      </c>
      <c r="AV321" s="12" t="s">
        <v>82</v>
      </c>
      <c r="AW321" s="12" t="s">
        <v>30</v>
      </c>
      <c r="AX321" s="12" t="s">
        <v>74</v>
      </c>
      <c r="AY321" s="205" t="s">
        <v>125</v>
      </c>
    </row>
    <row r="322" spans="1:65" s="13" customFormat="1">
      <c r="B322" s="206"/>
      <c r="C322" s="207"/>
      <c r="D322" s="191" t="s">
        <v>135</v>
      </c>
      <c r="E322" s="208" t="s">
        <v>1</v>
      </c>
      <c r="F322" s="209" t="s">
        <v>176</v>
      </c>
      <c r="G322" s="207"/>
      <c r="H322" s="210">
        <v>5</v>
      </c>
      <c r="I322" s="207"/>
      <c r="J322" s="207"/>
      <c r="K322" s="207"/>
      <c r="L322" s="212"/>
      <c r="M322" s="213"/>
      <c r="N322" s="214"/>
      <c r="O322" s="214"/>
      <c r="P322" s="214"/>
      <c r="Q322" s="214"/>
      <c r="R322" s="214"/>
      <c r="S322" s="214"/>
      <c r="T322" s="215"/>
      <c r="AT322" s="216" t="s">
        <v>135</v>
      </c>
      <c r="AU322" s="216" t="s">
        <v>82</v>
      </c>
      <c r="AV322" s="13" t="s">
        <v>84</v>
      </c>
      <c r="AW322" s="13" t="s">
        <v>30</v>
      </c>
      <c r="AX322" s="13" t="s">
        <v>74</v>
      </c>
      <c r="AY322" s="216" t="s">
        <v>125</v>
      </c>
    </row>
    <row r="323" spans="1:65" s="12" customFormat="1">
      <c r="B323" s="196"/>
      <c r="C323" s="197"/>
      <c r="D323" s="191" t="s">
        <v>135</v>
      </c>
      <c r="E323" s="198" t="s">
        <v>1</v>
      </c>
      <c r="F323" s="199" t="s">
        <v>279</v>
      </c>
      <c r="G323" s="197"/>
      <c r="H323" s="198" t="s">
        <v>1</v>
      </c>
      <c r="I323" s="197"/>
      <c r="J323" s="197"/>
      <c r="K323" s="197"/>
      <c r="L323" s="201"/>
      <c r="M323" s="202"/>
      <c r="N323" s="203"/>
      <c r="O323" s="203"/>
      <c r="P323" s="203"/>
      <c r="Q323" s="203"/>
      <c r="R323" s="203"/>
      <c r="S323" s="203"/>
      <c r="T323" s="204"/>
      <c r="AT323" s="205" t="s">
        <v>135</v>
      </c>
      <c r="AU323" s="205" t="s">
        <v>82</v>
      </c>
      <c r="AV323" s="12" t="s">
        <v>82</v>
      </c>
      <c r="AW323" s="12" t="s">
        <v>30</v>
      </c>
      <c r="AX323" s="12" t="s">
        <v>74</v>
      </c>
      <c r="AY323" s="205" t="s">
        <v>125</v>
      </c>
    </row>
    <row r="324" spans="1:65" s="13" customFormat="1">
      <c r="B324" s="206"/>
      <c r="C324" s="207"/>
      <c r="D324" s="191" t="s">
        <v>135</v>
      </c>
      <c r="E324" s="208" t="s">
        <v>1</v>
      </c>
      <c r="F324" s="209" t="s">
        <v>176</v>
      </c>
      <c r="G324" s="207"/>
      <c r="H324" s="210">
        <v>5</v>
      </c>
      <c r="I324" s="207"/>
      <c r="J324" s="207"/>
      <c r="K324" s="207"/>
      <c r="L324" s="212"/>
      <c r="M324" s="213"/>
      <c r="N324" s="214"/>
      <c r="O324" s="214"/>
      <c r="P324" s="214"/>
      <c r="Q324" s="214"/>
      <c r="R324" s="214"/>
      <c r="S324" s="214"/>
      <c r="T324" s="215"/>
      <c r="AT324" s="216" t="s">
        <v>135</v>
      </c>
      <c r="AU324" s="216" t="s">
        <v>82</v>
      </c>
      <c r="AV324" s="13" t="s">
        <v>84</v>
      </c>
      <c r="AW324" s="13" t="s">
        <v>30</v>
      </c>
      <c r="AX324" s="13" t="s">
        <v>74</v>
      </c>
      <c r="AY324" s="216" t="s">
        <v>125</v>
      </c>
    </row>
    <row r="325" spans="1:65" s="14" customFormat="1">
      <c r="B325" s="217"/>
      <c r="C325" s="218"/>
      <c r="D325" s="191" t="s">
        <v>135</v>
      </c>
      <c r="E325" s="219" t="s">
        <v>1</v>
      </c>
      <c r="F325" s="220" t="s">
        <v>138</v>
      </c>
      <c r="G325" s="218"/>
      <c r="H325" s="221">
        <v>19</v>
      </c>
      <c r="I325" s="218"/>
      <c r="J325" s="218"/>
      <c r="K325" s="218"/>
      <c r="L325" s="223"/>
      <c r="M325" s="224"/>
      <c r="N325" s="225"/>
      <c r="O325" s="225"/>
      <c r="P325" s="225"/>
      <c r="Q325" s="225"/>
      <c r="R325" s="225"/>
      <c r="S325" s="225"/>
      <c r="T325" s="226"/>
      <c r="AT325" s="227" t="s">
        <v>135</v>
      </c>
      <c r="AU325" s="227" t="s">
        <v>82</v>
      </c>
      <c r="AV325" s="14" t="s">
        <v>132</v>
      </c>
      <c r="AW325" s="14" t="s">
        <v>30</v>
      </c>
      <c r="AX325" s="14" t="s">
        <v>82</v>
      </c>
      <c r="AY325" s="227" t="s">
        <v>125</v>
      </c>
    </row>
    <row r="326" spans="1:65" s="12" customFormat="1">
      <c r="B326" s="196"/>
      <c r="C326" s="197"/>
      <c r="D326" s="191" t="s">
        <v>135</v>
      </c>
      <c r="E326" s="198" t="s">
        <v>1</v>
      </c>
      <c r="F326" s="199" t="s">
        <v>139</v>
      </c>
      <c r="G326" s="197"/>
      <c r="H326" s="198" t="s">
        <v>1</v>
      </c>
      <c r="I326" s="197"/>
      <c r="J326" s="197"/>
      <c r="K326" s="197"/>
      <c r="L326" s="201"/>
      <c r="M326" s="202"/>
      <c r="N326" s="203"/>
      <c r="O326" s="203"/>
      <c r="P326" s="203"/>
      <c r="Q326" s="203"/>
      <c r="R326" s="203"/>
      <c r="S326" s="203"/>
      <c r="T326" s="204"/>
      <c r="AT326" s="205" t="s">
        <v>135</v>
      </c>
      <c r="AU326" s="205" t="s">
        <v>82</v>
      </c>
      <c r="AV326" s="12" t="s">
        <v>82</v>
      </c>
      <c r="AW326" s="12" t="s">
        <v>30</v>
      </c>
      <c r="AX326" s="12" t="s">
        <v>74</v>
      </c>
      <c r="AY326" s="205" t="s">
        <v>125</v>
      </c>
    </row>
    <row r="327" spans="1:65" s="2" customFormat="1" ht="24.2" customHeight="1">
      <c r="A327" s="33"/>
      <c r="B327" s="34"/>
      <c r="C327" s="177" t="s">
        <v>280</v>
      </c>
      <c r="D327" s="177" t="s">
        <v>126</v>
      </c>
      <c r="E327" s="178" t="s">
        <v>281</v>
      </c>
      <c r="F327" s="179" t="s">
        <v>282</v>
      </c>
      <c r="G327" s="180" t="s">
        <v>159</v>
      </c>
      <c r="H327" s="181">
        <v>13</v>
      </c>
      <c r="I327" s="241"/>
      <c r="J327" s="183">
        <f>ROUND(I327*H327,2)</f>
        <v>0</v>
      </c>
      <c r="K327" s="179" t="s">
        <v>130</v>
      </c>
      <c r="L327" s="184"/>
      <c r="M327" s="185" t="s">
        <v>1</v>
      </c>
      <c r="N327" s="186" t="s">
        <v>39</v>
      </c>
      <c r="O327" s="70"/>
      <c r="P327" s="187">
        <f>O327*H327</f>
        <v>0</v>
      </c>
      <c r="Q327" s="187">
        <v>0.10446</v>
      </c>
      <c r="R327" s="187">
        <f>Q327*H327</f>
        <v>1.35798</v>
      </c>
      <c r="S327" s="187">
        <v>0</v>
      </c>
      <c r="T327" s="188">
        <f>S327*H327</f>
        <v>0</v>
      </c>
      <c r="U327" s="33"/>
      <c r="V327" s="33"/>
      <c r="W327" s="33"/>
      <c r="X327" s="33"/>
      <c r="Y327" s="33"/>
      <c r="Z327" s="33"/>
      <c r="AA327" s="33"/>
      <c r="AB327" s="33"/>
      <c r="AC327" s="33"/>
      <c r="AD327" s="33"/>
      <c r="AE327" s="33"/>
      <c r="AR327" s="189" t="s">
        <v>131</v>
      </c>
      <c r="AT327" s="189" t="s">
        <v>126</v>
      </c>
      <c r="AU327" s="189" t="s">
        <v>82</v>
      </c>
      <c r="AY327" s="16" t="s">
        <v>125</v>
      </c>
      <c r="BE327" s="190">
        <f>IF(N327="základní",J327,0)</f>
        <v>0</v>
      </c>
      <c r="BF327" s="190">
        <f>IF(N327="snížená",J327,0)</f>
        <v>0</v>
      </c>
      <c r="BG327" s="190">
        <f>IF(N327="zákl. přenesená",J327,0)</f>
        <v>0</v>
      </c>
      <c r="BH327" s="190">
        <f>IF(N327="sníž. přenesená",J327,0)</f>
        <v>0</v>
      </c>
      <c r="BI327" s="190">
        <f>IF(N327="nulová",J327,0)</f>
        <v>0</v>
      </c>
      <c r="BJ327" s="16" t="s">
        <v>82</v>
      </c>
      <c r="BK327" s="190">
        <f>ROUND(I327*H327,2)</f>
        <v>0</v>
      </c>
      <c r="BL327" s="16" t="s">
        <v>132</v>
      </c>
      <c r="BM327" s="189" t="s">
        <v>283</v>
      </c>
    </row>
    <row r="328" spans="1:65" s="2" customFormat="1">
      <c r="A328" s="33"/>
      <c r="B328" s="34"/>
      <c r="C328" s="35"/>
      <c r="D328" s="191" t="s">
        <v>134</v>
      </c>
      <c r="E328" s="35"/>
      <c r="F328" s="192" t="s">
        <v>282</v>
      </c>
      <c r="G328" s="35"/>
      <c r="H328" s="35"/>
      <c r="I328" s="35"/>
      <c r="J328" s="35"/>
      <c r="K328" s="35"/>
      <c r="L328" s="38"/>
      <c r="M328" s="194"/>
      <c r="N328" s="195"/>
      <c r="O328" s="70"/>
      <c r="P328" s="70"/>
      <c r="Q328" s="70"/>
      <c r="R328" s="70"/>
      <c r="S328" s="70"/>
      <c r="T328" s="71"/>
      <c r="U328" s="33"/>
      <c r="V328" s="33"/>
      <c r="W328" s="33"/>
      <c r="X328" s="33"/>
      <c r="Y328" s="33"/>
      <c r="Z328" s="33"/>
      <c r="AA328" s="33"/>
      <c r="AB328" s="33"/>
      <c r="AC328" s="33"/>
      <c r="AD328" s="33"/>
      <c r="AE328" s="33"/>
      <c r="AT328" s="16" t="s">
        <v>134</v>
      </c>
      <c r="AU328" s="16" t="s">
        <v>82</v>
      </c>
    </row>
    <row r="329" spans="1:65" s="12" customFormat="1">
      <c r="B329" s="196"/>
      <c r="C329" s="197"/>
      <c r="D329" s="191" t="s">
        <v>135</v>
      </c>
      <c r="E329" s="198" t="s">
        <v>1</v>
      </c>
      <c r="F329" s="199" t="s">
        <v>193</v>
      </c>
      <c r="G329" s="197"/>
      <c r="H329" s="198" t="s">
        <v>1</v>
      </c>
      <c r="I329" s="197"/>
      <c r="J329" s="197"/>
      <c r="K329" s="197"/>
      <c r="L329" s="201"/>
      <c r="M329" s="202"/>
      <c r="N329" s="203"/>
      <c r="O329" s="203"/>
      <c r="P329" s="203"/>
      <c r="Q329" s="203"/>
      <c r="R329" s="203"/>
      <c r="S329" s="203"/>
      <c r="T329" s="204"/>
      <c r="AT329" s="205" t="s">
        <v>135</v>
      </c>
      <c r="AU329" s="205" t="s">
        <v>82</v>
      </c>
      <c r="AV329" s="12" t="s">
        <v>82</v>
      </c>
      <c r="AW329" s="12" t="s">
        <v>30</v>
      </c>
      <c r="AX329" s="12" t="s">
        <v>74</v>
      </c>
      <c r="AY329" s="205" t="s">
        <v>125</v>
      </c>
    </row>
    <row r="330" spans="1:65" s="13" customFormat="1">
      <c r="B330" s="206"/>
      <c r="C330" s="207"/>
      <c r="D330" s="191" t="s">
        <v>135</v>
      </c>
      <c r="E330" s="208" t="s">
        <v>1</v>
      </c>
      <c r="F330" s="209" t="s">
        <v>132</v>
      </c>
      <c r="G330" s="207"/>
      <c r="H330" s="210">
        <v>4</v>
      </c>
      <c r="I330" s="207"/>
      <c r="J330" s="207"/>
      <c r="K330" s="207"/>
      <c r="L330" s="212"/>
      <c r="M330" s="213"/>
      <c r="N330" s="214"/>
      <c r="O330" s="214"/>
      <c r="P330" s="214"/>
      <c r="Q330" s="214"/>
      <c r="R330" s="214"/>
      <c r="S330" s="214"/>
      <c r="T330" s="215"/>
      <c r="AT330" s="216" t="s">
        <v>135</v>
      </c>
      <c r="AU330" s="216" t="s">
        <v>82</v>
      </c>
      <c r="AV330" s="13" t="s">
        <v>84</v>
      </c>
      <c r="AW330" s="13" t="s">
        <v>30</v>
      </c>
      <c r="AX330" s="13" t="s">
        <v>74</v>
      </c>
      <c r="AY330" s="216" t="s">
        <v>125</v>
      </c>
    </row>
    <row r="331" spans="1:65" s="12" customFormat="1">
      <c r="B331" s="196"/>
      <c r="C331" s="197"/>
      <c r="D331" s="191" t="s">
        <v>135</v>
      </c>
      <c r="E331" s="198" t="s">
        <v>1</v>
      </c>
      <c r="F331" s="199" t="s">
        <v>278</v>
      </c>
      <c r="G331" s="197"/>
      <c r="H331" s="198" t="s">
        <v>1</v>
      </c>
      <c r="I331" s="197"/>
      <c r="J331" s="197"/>
      <c r="K331" s="197"/>
      <c r="L331" s="201"/>
      <c r="M331" s="202"/>
      <c r="N331" s="203"/>
      <c r="O331" s="203"/>
      <c r="P331" s="203"/>
      <c r="Q331" s="203"/>
      <c r="R331" s="203"/>
      <c r="S331" s="203"/>
      <c r="T331" s="204"/>
      <c r="AT331" s="205" t="s">
        <v>135</v>
      </c>
      <c r="AU331" s="205" t="s">
        <v>82</v>
      </c>
      <c r="AV331" s="12" t="s">
        <v>82</v>
      </c>
      <c r="AW331" s="12" t="s">
        <v>30</v>
      </c>
      <c r="AX331" s="12" t="s">
        <v>74</v>
      </c>
      <c r="AY331" s="205" t="s">
        <v>125</v>
      </c>
    </row>
    <row r="332" spans="1:65" s="13" customFormat="1">
      <c r="B332" s="206"/>
      <c r="C332" s="207"/>
      <c r="D332" s="191" t="s">
        <v>135</v>
      </c>
      <c r="E332" s="208" t="s">
        <v>1</v>
      </c>
      <c r="F332" s="209" t="s">
        <v>156</v>
      </c>
      <c r="G332" s="207"/>
      <c r="H332" s="210">
        <v>3</v>
      </c>
      <c r="I332" s="207"/>
      <c r="J332" s="207"/>
      <c r="K332" s="207"/>
      <c r="L332" s="212"/>
      <c r="M332" s="213"/>
      <c r="N332" s="214"/>
      <c r="O332" s="214"/>
      <c r="P332" s="214"/>
      <c r="Q332" s="214"/>
      <c r="R332" s="214"/>
      <c r="S332" s="214"/>
      <c r="T332" s="215"/>
      <c r="AT332" s="216" t="s">
        <v>135</v>
      </c>
      <c r="AU332" s="216" t="s">
        <v>82</v>
      </c>
      <c r="AV332" s="13" t="s">
        <v>84</v>
      </c>
      <c r="AW332" s="13" t="s">
        <v>30</v>
      </c>
      <c r="AX332" s="13" t="s">
        <v>74</v>
      </c>
      <c r="AY332" s="216" t="s">
        <v>125</v>
      </c>
    </row>
    <row r="333" spans="1:65" s="12" customFormat="1">
      <c r="B333" s="196"/>
      <c r="C333" s="197"/>
      <c r="D333" s="191" t="s">
        <v>135</v>
      </c>
      <c r="E333" s="198" t="s">
        <v>1</v>
      </c>
      <c r="F333" s="199" t="s">
        <v>186</v>
      </c>
      <c r="G333" s="197"/>
      <c r="H333" s="198" t="s">
        <v>1</v>
      </c>
      <c r="I333" s="197"/>
      <c r="J333" s="197"/>
      <c r="K333" s="197"/>
      <c r="L333" s="201"/>
      <c r="M333" s="202"/>
      <c r="N333" s="203"/>
      <c r="O333" s="203"/>
      <c r="P333" s="203"/>
      <c r="Q333" s="203"/>
      <c r="R333" s="203"/>
      <c r="S333" s="203"/>
      <c r="T333" s="204"/>
      <c r="AT333" s="205" t="s">
        <v>135</v>
      </c>
      <c r="AU333" s="205" t="s">
        <v>82</v>
      </c>
      <c r="AV333" s="12" t="s">
        <v>82</v>
      </c>
      <c r="AW333" s="12" t="s">
        <v>30</v>
      </c>
      <c r="AX333" s="12" t="s">
        <v>74</v>
      </c>
      <c r="AY333" s="205" t="s">
        <v>125</v>
      </c>
    </row>
    <row r="334" spans="1:65" s="13" customFormat="1">
      <c r="B334" s="206"/>
      <c r="C334" s="207"/>
      <c r="D334" s="191" t="s">
        <v>135</v>
      </c>
      <c r="E334" s="208" t="s">
        <v>1</v>
      </c>
      <c r="F334" s="209" t="s">
        <v>156</v>
      </c>
      <c r="G334" s="207"/>
      <c r="H334" s="210">
        <v>3</v>
      </c>
      <c r="I334" s="207"/>
      <c r="J334" s="207"/>
      <c r="K334" s="207"/>
      <c r="L334" s="212"/>
      <c r="M334" s="213"/>
      <c r="N334" s="214"/>
      <c r="O334" s="214"/>
      <c r="P334" s="214"/>
      <c r="Q334" s="214"/>
      <c r="R334" s="214"/>
      <c r="S334" s="214"/>
      <c r="T334" s="215"/>
      <c r="AT334" s="216" t="s">
        <v>135</v>
      </c>
      <c r="AU334" s="216" t="s">
        <v>82</v>
      </c>
      <c r="AV334" s="13" t="s">
        <v>84</v>
      </c>
      <c r="AW334" s="13" t="s">
        <v>30</v>
      </c>
      <c r="AX334" s="13" t="s">
        <v>74</v>
      </c>
      <c r="AY334" s="216" t="s">
        <v>125</v>
      </c>
    </row>
    <row r="335" spans="1:65" s="12" customFormat="1">
      <c r="B335" s="196"/>
      <c r="C335" s="197"/>
      <c r="D335" s="191" t="s">
        <v>135</v>
      </c>
      <c r="E335" s="198" t="s">
        <v>1</v>
      </c>
      <c r="F335" s="199" t="s">
        <v>279</v>
      </c>
      <c r="G335" s="197"/>
      <c r="H335" s="198" t="s">
        <v>1</v>
      </c>
      <c r="I335" s="197"/>
      <c r="J335" s="197"/>
      <c r="K335" s="197"/>
      <c r="L335" s="201"/>
      <c r="M335" s="202"/>
      <c r="N335" s="203"/>
      <c r="O335" s="203"/>
      <c r="P335" s="203"/>
      <c r="Q335" s="203"/>
      <c r="R335" s="203"/>
      <c r="S335" s="203"/>
      <c r="T335" s="204"/>
      <c r="AT335" s="205" t="s">
        <v>135</v>
      </c>
      <c r="AU335" s="205" t="s">
        <v>82</v>
      </c>
      <c r="AV335" s="12" t="s">
        <v>82</v>
      </c>
      <c r="AW335" s="12" t="s">
        <v>30</v>
      </c>
      <c r="AX335" s="12" t="s">
        <v>74</v>
      </c>
      <c r="AY335" s="205" t="s">
        <v>125</v>
      </c>
    </row>
    <row r="336" spans="1:65" s="13" customFormat="1">
      <c r="B336" s="206"/>
      <c r="C336" s="207"/>
      <c r="D336" s="191" t="s">
        <v>135</v>
      </c>
      <c r="E336" s="208" t="s">
        <v>1</v>
      </c>
      <c r="F336" s="209" t="s">
        <v>156</v>
      </c>
      <c r="G336" s="207"/>
      <c r="H336" s="210">
        <v>3</v>
      </c>
      <c r="I336" s="207"/>
      <c r="J336" s="207"/>
      <c r="K336" s="207"/>
      <c r="L336" s="212"/>
      <c r="M336" s="213"/>
      <c r="N336" s="214"/>
      <c r="O336" s="214"/>
      <c r="P336" s="214"/>
      <c r="Q336" s="214"/>
      <c r="R336" s="214"/>
      <c r="S336" s="214"/>
      <c r="T336" s="215"/>
      <c r="AT336" s="216" t="s">
        <v>135</v>
      </c>
      <c r="AU336" s="216" t="s">
        <v>82</v>
      </c>
      <c r="AV336" s="13" t="s">
        <v>84</v>
      </c>
      <c r="AW336" s="13" t="s">
        <v>30</v>
      </c>
      <c r="AX336" s="13" t="s">
        <v>74</v>
      </c>
      <c r="AY336" s="216" t="s">
        <v>125</v>
      </c>
    </row>
    <row r="337" spans="1:65" s="14" customFormat="1">
      <c r="B337" s="217"/>
      <c r="C337" s="218"/>
      <c r="D337" s="191" t="s">
        <v>135</v>
      </c>
      <c r="E337" s="219" t="s">
        <v>1</v>
      </c>
      <c r="F337" s="220" t="s">
        <v>138</v>
      </c>
      <c r="G337" s="218"/>
      <c r="H337" s="221">
        <v>13</v>
      </c>
      <c r="I337" s="218"/>
      <c r="J337" s="218"/>
      <c r="K337" s="218"/>
      <c r="L337" s="223"/>
      <c r="M337" s="224"/>
      <c r="N337" s="225"/>
      <c r="O337" s="225"/>
      <c r="P337" s="225"/>
      <c r="Q337" s="225"/>
      <c r="R337" s="225"/>
      <c r="S337" s="225"/>
      <c r="T337" s="226"/>
      <c r="AT337" s="227" t="s">
        <v>135</v>
      </c>
      <c r="AU337" s="227" t="s">
        <v>82</v>
      </c>
      <c r="AV337" s="14" t="s">
        <v>132</v>
      </c>
      <c r="AW337" s="14" t="s">
        <v>30</v>
      </c>
      <c r="AX337" s="14" t="s">
        <v>82</v>
      </c>
      <c r="AY337" s="227" t="s">
        <v>125</v>
      </c>
    </row>
    <row r="338" spans="1:65" s="12" customFormat="1">
      <c r="B338" s="196"/>
      <c r="C338" s="197"/>
      <c r="D338" s="191" t="s">
        <v>135</v>
      </c>
      <c r="E338" s="198" t="s">
        <v>1</v>
      </c>
      <c r="F338" s="199" t="s">
        <v>139</v>
      </c>
      <c r="G338" s="197"/>
      <c r="H338" s="198" t="s">
        <v>1</v>
      </c>
      <c r="I338" s="197"/>
      <c r="J338" s="197"/>
      <c r="K338" s="197"/>
      <c r="L338" s="201"/>
      <c r="M338" s="202"/>
      <c r="N338" s="203"/>
      <c r="O338" s="203"/>
      <c r="P338" s="203"/>
      <c r="Q338" s="203"/>
      <c r="R338" s="203"/>
      <c r="S338" s="203"/>
      <c r="T338" s="204"/>
      <c r="AT338" s="205" t="s">
        <v>135</v>
      </c>
      <c r="AU338" s="205" t="s">
        <v>82</v>
      </c>
      <c r="AV338" s="12" t="s">
        <v>82</v>
      </c>
      <c r="AW338" s="12" t="s">
        <v>30</v>
      </c>
      <c r="AX338" s="12" t="s">
        <v>74</v>
      </c>
      <c r="AY338" s="205" t="s">
        <v>125</v>
      </c>
    </row>
    <row r="339" spans="1:65" s="2" customFormat="1" ht="24.2" customHeight="1">
      <c r="A339" s="33"/>
      <c r="B339" s="34"/>
      <c r="C339" s="177" t="s">
        <v>284</v>
      </c>
      <c r="D339" s="177" t="s">
        <v>126</v>
      </c>
      <c r="E339" s="178" t="s">
        <v>285</v>
      </c>
      <c r="F339" s="179" t="s">
        <v>286</v>
      </c>
      <c r="G339" s="180" t="s">
        <v>159</v>
      </c>
      <c r="H339" s="181">
        <v>14</v>
      </c>
      <c r="I339" s="241"/>
      <c r="J339" s="183">
        <f>ROUND(I339*H339,2)</f>
        <v>0</v>
      </c>
      <c r="K339" s="179" t="s">
        <v>130</v>
      </c>
      <c r="L339" s="184"/>
      <c r="M339" s="185" t="s">
        <v>1</v>
      </c>
      <c r="N339" s="186" t="s">
        <v>39</v>
      </c>
      <c r="O339" s="70"/>
      <c r="P339" s="187">
        <f>O339*H339</f>
        <v>0</v>
      </c>
      <c r="Q339" s="187">
        <v>0.10818999999999999</v>
      </c>
      <c r="R339" s="187">
        <f>Q339*H339</f>
        <v>1.5146599999999999</v>
      </c>
      <c r="S339" s="187">
        <v>0</v>
      </c>
      <c r="T339" s="188">
        <f>S339*H339</f>
        <v>0</v>
      </c>
      <c r="U339" s="33"/>
      <c r="V339" s="33"/>
      <c r="W339" s="33"/>
      <c r="X339" s="33"/>
      <c r="Y339" s="33"/>
      <c r="Z339" s="33"/>
      <c r="AA339" s="33"/>
      <c r="AB339" s="33"/>
      <c r="AC339" s="33"/>
      <c r="AD339" s="33"/>
      <c r="AE339" s="33"/>
      <c r="AR339" s="189" t="s">
        <v>131</v>
      </c>
      <c r="AT339" s="189" t="s">
        <v>126</v>
      </c>
      <c r="AU339" s="189" t="s">
        <v>82</v>
      </c>
      <c r="AY339" s="16" t="s">
        <v>125</v>
      </c>
      <c r="BE339" s="190">
        <f>IF(N339="základní",J339,0)</f>
        <v>0</v>
      </c>
      <c r="BF339" s="190">
        <f>IF(N339="snížená",J339,0)</f>
        <v>0</v>
      </c>
      <c r="BG339" s="190">
        <f>IF(N339="zákl. přenesená",J339,0)</f>
        <v>0</v>
      </c>
      <c r="BH339" s="190">
        <f>IF(N339="sníž. přenesená",J339,0)</f>
        <v>0</v>
      </c>
      <c r="BI339" s="190">
        <f>IF(N339="nulová",J339,0)</f>
        <v>0</v>
      </c>
      <c r="BJ339" s="16" t="s">
        <v>82</v>
      </c>
      <c r="BK339" s="190">
        <f>ROUND(I339*H339,2)</f>
        <v>0</v>
      </c>
      <c r="BL339" s="16" t="s">
        <v>132</v>
      </c>
      <c r="BM339" s="189" t="s">
        <v>287</v>
      </c>
    </row>
    <row r="340" spans="1:65" s="2" customFormat="1">
      <c r="A340" s="33"/>
      <c r="B340" s="34"/>
      <c r="C340" s="35"/>
      <c r="D340" s="191" t="s">
        <v>134</v>
      </c>
      <c r="E340" s="35"/>
      <c r="F340" s="192" t="s">
        <v>286</v>
      </c>
      <c r="G340" s="35"/>
      <c r="H340" s="35"/>
      <c r="I340" s="35"/>
      <c r="J340" s="35"/>
      <c r="K340" s="35"/>
      <c r="L340" s="38"/>
      <c r="M340" s="194"/>
      <c r="N340" s="195"/>
      <c r="O340" s="70"/>
      <c r="P340" s="70"/>
      <c r="Q340" s="70"/>
      <c r="R340" s="70"/>
      <c r="S340" s="70"/>
      <c r="T340" s="71"/>
      <c r="U340" s="33"/>
      <c r="V340" s="33"/>
      <c r="W340" s="33"/>
      <c r="X340" s="33"/>
      <c r="Y340" s="33"/>
      <c r="Z340" s="33"/>
      <c r="AA340" s="33"/>
      <c r="AB340" s="33"/>
      <c r="AC340" s="33"/>
      <c r="AD340" s="33"/>
      <c r="AE340" s="33"/>
      <c r="AT340" s="16" t="s">
        <v>134</v>
      </c>
      <c r="AU340" s="16" t="s">
        <v>82</v>
      </c>
    </row>
    <row r="341" spans="1:65" s="12" customFormat="1">
      <c r="B341" s="196"/>
      <c r="C341" s="197"/>
      <c r="D341" s="191" t="s">
        <v>135</v>
      </c>
      <c r="E341" s="198" t="s">
        <v>1</v>
      </c>
      <c r="F341" s="199" t="s">
        <v>193</v>
      </c>
      <c r="G341" s="197"/>
      <c r="H341" s="198" t="s">
        <v>1</v>
      </c>
      <c r="I341" s="197"/>
      <c r="J341" s="197"/>
      <c r="K341" s="197"/>
      <c r="L341" s="201"/>
      <c r="M341" s="202"/>
      <c r="N341" s="203"/>
      <c r="O341" s="203"/>
      <c r="P341" s="203"/>
      <c r="Q341" s="203"/>
      <c r="R341" s="203"/>
      <c r="S341" s="203"/>
      <c r="T341" s="204"/>
      <c r="AT341" s="205" t="s">
        <v>135</v>
      </c>
      <c r="AU341" s="205" t="s">
        <v>82</v>
      </c>
      <c r="AV341" s="12" t="s">
        <v>82</v>
      </c>
      <c r="AW341" s="12" t="s">
        <v>30</v>
      </c>
      <c r="AX341" s="12" t="s">
        <v>74</v>
      </c>
      <c r="AY341" s="205" t="s">
        <v>125</v>
      </c>
    </row>
    <row r="342" spans="1:65" s="13" customFormat="1">
      <c r="B342" s="206"/>
      <c r="C342" s="207"/>
      <c r="D342" s="191" t="s">
        <v>135</v>
      </c>
      <c r="E342" s="208" t="s">
        <v>1</v>
      </c>
      <c r="F342" s="209" t="s">
        <v>176</v>
      </c>
      <c r="G342" s="207"/>
      <c r="H342" s="210">
        <v>5</v>
      </c>
      <c r="I342" s="207"/>
      <c r="J342" s="207"/>
      <c r="K342" s="207"/>
      <c r="L342" s="212"/>
      <c r="M342" s="213"/>
      <c r="N342" s="214"/>
      <c r="O342" s="214"/>
      <c r="P342" s="214"/>
      <c r="Q342" s="214"/>
      <c r="R342" s="214"/>
      <c r="S342" s="214"/>
      <c r="T342" s="215"/>
      <c r="AT342" s="216" t="s">
        <v>135</v>
      </c>
      <c r="AU342" s="216" t="s">
        <v>82</v>
      </c>
      <c r="AV342" s="13" t="s">
        <v>84</v>
      </c>
      <c r="AW342" s="13" t="s">
        <v>30</v>
      </c>
      <c r="AX342" s="13" t="s">
        <v>74</v>
      </c>
      <c r="AY342" s="216" t="s">
        <v>125</v>
      </c>
    </row>
    <row r="343" spans="1:65" s="12" customFormat="1">
      <c r="B343" s="196"/>
      <c r="C343" s="197"/>
      <c r="D343" s="191" t="s">
        <v>135</v>
      </c>
      <c r="E343" s="198" t="s">
        <v>1</v>
      </c>
      <c r="F343" s="199" t="s">
        <v>278</v>
      </c>
      <c r="G343" s="197"/>
      <c r="H343" s="198" t="s">
        <v>1</v>
      </c>
      <c r="I343" s="197"/>
      <c r="J343" s="197"/>
      <c r="K343" s="197"/>
      <c r="L343" s="201"/>
      <c r="M343" s="202"/>
      <c r="N343" s="203"/>
      <c r="O343" s="203"/>
      <c r="P343" s="203"/>
      <c r="Q343" s="203"/>
      <c r="R343" s="203"/>
      <c r="S343" s="203"/>
      <c r="T343" s="204"/>
      <c r="AT343" s="205" t="s">
        <v>135</v>
      </c>
      <c r="AU343" s="205" t="s">
        <v>82</v>
      </c>
      <c r="AV343" s="12" t="s">
        <v>82</v>
      </c>
      <c r="AW343" s="12" t="s">
        <v>30</v>
      </c>
      <c r="AX343" s="12" t="s">
        <v>74</v>
      </c>
      <c r="AY343" s="205" t="s">
        <v>125</v>
      </c>
    </row>
    <row r="344" spans="1:65" s="13" customFormat="1">
      <c r="B344" s="206"/>
      <c r="C344" s="207"/>
      <c r="D344" s="191" t="s">
        <v>135</v>
      </c>
      <c r="E344" s="208" t="s">
        <v>1</v>
      </c>
      <c r="F344" s="209" t="s">
        <v>156</v>
      </c>
      <c r="G344" s="207"/>
      <c r="H344" s="210">
        <v>3</v>
      </c>
      <c r="I344" s="207"/>
      <c r="J344" s="207"/>
      <c r="K344" s="207"/>
      <c r="L344" s="212"/>
      <c r="M344" s="213"/>
      <c r="N344" s="214"/>
      <c r="O344" s="214"/>
      <c r="P344" s="214"/>
      <c r="Q344" s="214"/>
      <c r="R344" s="214"/>
      <c r="S344" s="214"/>
      <c r="T344" s="215"/>
      <c r="AT344" s="216" t="s">
        <v>135</v>
      </c>
      <c r="AU344" s="216" t="s">
        <v>82</v>
      </c>
      <c r="AV344" s="13" t="s">
        <v>84</v>
      </c>
      <c r="AW344" s="13" t="s">
        <v>30</v>
      </c>
      <c r="AX344" s="13" t="s">
        <v>74</v>
      </c>
      <c r="AY344" s="216" t="s">
        <v>125</v>
      </c>
    </row>
    <row r="345" spans="1:65" s="12" customFormat="1">
      <c r="B345" s="196"/>
      <c r="C345" s="197"/>
      <c r="D345" s="191" t="s">
        <v>135</v>
      </c>
      <c r="E345" s="198" t="s">
        <v>1</v>
      </c>
      <c r="F345" s="199" t="s">
        <v>186</v>
      </c>
      <c r="G345" s="197"/>
      <c r="H345" s="198" t="s">
        <v>1</v>
      </c>
      <c r="I345" s="197"/>
      <c r="J345" s="197"/>
      <c r="K345" s="197"/>
      <c r="L345" s="201"/>
      <c r="M345" s="202"/>
      <c r="N345" s="203"/>
      <c r="O345" s="203"/>
      <c r="P345" s="203"/>
      <c r="Q345" s="203"/>
      <c r="R345" s="203"/>
      <c r="S345" s="203"/>
      <c r="T345" s="204"/>
      <c r="AT345" s="205" t="s">
        <v>135</v>
      </c>
      <c r="AU345" s="205" t="s">
        <v>82</v>
      </c>
      <c r="AV345" s="12" t="s">
        <v>82</v>
      </c>
      <c r="AW345" s="12" t="s">
        <v>30</v>
      </c>
      <c r="AX345" s="12" t="s">
        <v>74</v>
      </c>
      <c r="AY345" s="205" t="s">
        <v>125</v>
      </c>
    </row>
    <row r="346" spans="1:65" s="13" customFormat="1">
      <c r="B346" s="206"/>
      <c r="C346" s="207"/>
      <c r="D346" s="191" t="s">
        <v>135</v>
      </c>
      <c r="E346" s="208" t="s">
        <v>1</v>
      </c>
      <c r="F346" s="209" t="s">
        <v>156</v>
      </c>
      <c r="G346" s="207"/>
      <c r="H346" s="210">
        <v>3</v>
      </c>
      <c r="I346" s="207"/>
      <c r="J346" s="207"/>
      <c r="K346" s="207"/>
      <c r="L346" s="212"/>
      <c r="M346" s="213"/>
      <c r="N346" s="214"/>
      <c r="O346" s="214"/>
      <c r="P346" s="214"/>
      <c r="Q346" s="214"/>
      <c r="R346" s="214"/>
      <c r="S346" s="214"/>
      <c r="T346" s="215"/>
      <c r="AT346" s="216" t="s">
        <v>135</v>
      </c>
      <c r="AU346" s="216" t="s">
        <v>82</v>
      </c>
      <c r="AV346" s="13" t="s">
        <v>84</v>
      </c>
      <c r="AW346" s="13" t="s">
        <v>30</v>
      </c>
      <c r="AX346" s="13" t="s">
        <v>74</v>
      </c>
      <c r="AY346" s="216" t="s">
        <v>125</v>
      </c>
    </row>
    <row r="347" spans="1:65" s="12" customFormat="1">
      <c r="B347" s="196"/>
      <c r="C347" s="197"/>
      <c r="D347" s="191" t="s">
        <v>135</v>
      </c>
      <c r="E347" s="198" t="s">
        <v>1</v>
      </c>
      <c r="F347" s="199" t="s">
        <v>279</v>
      </c>
      <c r="G347" s="197"/>
      <c r="H347" s="198" t="s">
        <v>1</v>
      </c>
      <c r="I347" s="197"/>
      <c r="J347" s="197"/>
      <c r="K347" s="197"/>
      <c r="L347" s="201"/>
      <c r="M347" s="202"/>
      <c r="N347" s="203"/>
      <c r="O347" s="203"/>
      <c r="P347" s="203"/>
      <c r="Q347" s="203"/>
      <c r="R347" s="203"/>
      <c r="S347" s="203"/>
      <c r="T347" s="204"/>
      <c r="AT347" s="205" t="s">
        <v>135</v>
      </c>
      <c r="AU347" s="205" t="s">
        <v>82</v>
      </c>
      <c r="AV347" s="12" t="s">
        <v>82</v>
      </c>
      <c r="AW347" s="12" t="s">
        <v>30</v>
      </c>
      <c r="AX347" s="12" t="s">
        <v>74</v>
      </c>
      <c r="AY347" s="205" t="s">
        <v>125</v>
      </c>
    </row>
    <row r="348" spans="1:65" s="13" customFormat="1">
      <c r="B348" s="206"/>
      <c r="C348" s="207"/>
      <c r="D348" s="191" t="s">
        <v>135</v>
      </c>
      <c r="E348" s="208" t="s">
        <v>1</v>
      </c>
      <c r="F348" s="209" t="s">
        <v>156</v>
      </c>
      <c r="G348" s="207"/>
      <c r="H348" s="210">
        <v>3</v>
      </c>
      <c r="I348" s="207"/>
      <c r="J348" s="207"/>
      <c r="K348" s="207"/>
      <c r="L348" s="212"/>
      <c r="M348" s="213"/>
      <c r="N348" s="214"/>
      <c r="O348" s="214"/>
      <c r="P348" s="214"/>
      <c r="Q348" s="214"/>
      <c r="R348" s="214"/>
      <c r="S348" s="214"/>
      <c r="T348" s="215"/>
      <c r="AT348" s="216" t="s">
        <v>135</v>
      </c>
      <c r="AU348" s="216" t="s">
        <v>82</v>
      </c>
      <c r="AV348" s="13" t="s">
        <v>84</v>
      </c>
      <c r="AW348" s="13" t="s">
        <v>30</v>
      </c>
      <c r="AX348" s="13" t="s">
        <v>74</v>
      </c>
      <c r="AY348" s="216" t="s">
        <v>125</v>
      </c>
    </row>
    <row r="349" spans="1:65" s="14" customFormat="1">
      <c r="B349" s="217"/>
      <c r="C349" s="218"/>
      <c r="D349" s="191" t="s">
        <v>135</v>
      </c>
      <c r="E349" s="219" t="s">
        <v>1</v>
      </c>
      <c r="F349" s="220" t="s">
        <v>138</v>
      </c>
      <c r="G349" s="218"/>
      <c r="H349" s="221">
        <v>14</v>
      </c>
      <c r="I349" s="218"/>
      <c r="J349" s="218"/>
      <c r="K349" s="218"/>
      <c r="L349" s="223"/>
      <c r="M349" s="224"/>
      <c r="N349" s="225"/>
      <c r="O349" s="225"/>
      <c r="P349" s="225"/>
      <c r="Q349" s="225"/>
      <c r="R349" s="225"/>
      <c r="S349" s="225"/>
      <c r="T349" s="226"/>
      <c r="AT349" s="227" t="s">
        <v>135</v>
      </c>
      <c r="AU349" s="227" t="s">
        <v>82</v>
      </c>
      <c r="AV349" s="14" t="s">
        <v>132</v>
      </c>
      <c r="AW349" s="14" t="s">
        <v>30</v>
      </c>
      <c r="AX349" s="14" t="s">
        <v>82</v>
      </c>
      <c r="AY349" s="227" t="s">
        <v>125</v>
      </c>
    </row>
    <row r="350" spans="1:65" s="12" customFormat="1">
      <c r="B350" s="196"/>
      <c r="C350" s="197"/>
      <c r="D350" s="191" t="s">
        <v>135</v>
      </c>
      <c r="E350" s="198" t="s">
        <v>1</v>
      </c>
      <c r="F350" s="199" t="s">
        <v>139</v>
      </c>
      <c r="G350" s="197"/>
      <c r="H350" s="198" t="s">
        <v>1</v>
      </c>
      <c r="I350" s="197"/>
      <c r="J350" s="197"/>
      <c r="K350" s="197"/>
      <c r="L350" s="201"/>
      <c r="M350" s="202"/>
      <c r="N350" s="203"/>
      <c r="O350" s="203"/>
      <c r="P350" s="203"/>
      <c r="Q350" s="203"/>
      <c r="R350" s="203"/>
      <c r="S350" s="203"/>
      <c r="T350" s="204"/>
      <c r="AT350" s="205" t="s">
        <v>135</v>
      </c>
      <c r="AU350" s="205" t="s">
        <v>82</v>
      </c>
      <c r="AV350" s="12" t="s">
        <v>82</v>
      </c>
      <c r="AW350" s="12" t="s">
        <v>30</v>
      </c>
      <c r="AX350" s="12" t="s">
        <v>74</v>
      </c>
      <c r="AY350" s="205" t="s">
        <v>125</v>
      </c>
    </row>
    <row r="351" spans="1:65" s="2" customFormat="1" ht="24.2" customHeight="1">
      <c r="A351" s="33"/>
      <c r="B351" s="34"/>
      <c r="C351" s="177" t="s">
        <v>288</v>
      </c>
      <c r="D351" s="177" t="s">
        <v>126</v>
      </c>
      <c r="E351" s="178" t="s">
        <v>289</v>
      </c>
      <c r="F351" s="179" t="s">
        <v>290</v>
      </c>
      <c r="G351" s="180" t="s">
        <v>159</v>
      </c>
      <c r="H351" s="181">
        <v>9</v>
      </c>
      <c r="I351" s="241"/>
      <c r="J351" s="183">
        <f>ROUND(I351*H351,2)</f>
        <v>0</v>
      </c>
      <c r="K351" s="179" t="s">
        <v>130</v>
      </c>
      <c r="L351" s="184"/>
      <c r="M351" s="185" t="s">
        <v>1</v>
      </c>
      <c r="N351" s="186" t="s">
        <v>39</v>
      </c>
      <c r="O351" s="70"/>
      <c r="P351" s="187">
        <f>O351*H351</f>
        <v>0</v>
      </c>
      <c r="Q351" s="187">
        <v>0.11192000000000001</v>
      </c>
      <c r="R351" s="187">
        <f>Q351*H351</f>
        <v>1.00728</v>
      </c>
      <c r="S351" s="187">
        <v>0</v>
      </c>
      <c r="T351" s="188">
        <f>S351*H351</f>
        <v>0</v>
      </c>
      <c r="U351" s="33"/>
      <c r="V351" s="33"/>
      <c r="W351" s="33"/>
      <c r="X351" s="33"/>
      <c r="Y351" s="33"/>
      <c r="Z351" s="33"/>
      <c r="AA351" s="33"/>
      <c r="AB351" s="33"/>
      <c r="AC351" s="33"/>
      <c r="AD351" s="33"/>
      <c r="AE351" s="33"/>
      <c r="AR351" s="189" t="s">
        <v>131</v>
      </c>
      <c r="AT351" s="189" t="s">
        <v>126</v>
      </c>
      <c r="AU351" s="189" t="s">
        <v>82</v>
      </c>
      <c r="AY351" s="16" t="s">
        <v>125</v>
      </c>
      <c r="BE351" s="190">
        <f>IF(N351="základní",J351,0)</f>
        <v>0</v>
      </c>
      <c r="BF351" s="190">
        <f>IF(N351="snížená",J351,0)</f>
        <v>0</v>
      </c>
      <c r="BG351" s="190">
        <f>IF(N351="zákl. přenesená",J351,0)</f>
        <v>0</v>
      </c>
      <c r="BH351" s="190">
        <f>IF(N351="sníž. přenesená",J351,0)</f>
        <v>0</v>
      </c>
      <c r="BI351" s="190">
        <f>IF(N351="nulová",J351,0)</f>
        <v>0</v>
      </c>
      <c r="BJ351" s="16" t="s">
        <v>82</v>
      </c>
      <c r="BK351" s="190">
        <f>ROUND(I351*H351,2)</f>
        <v>0</v>
      </c>
      <c r="BL351" s="16" t="s">
        <v>132</v>
      </c>
      <c r="BM351" s="189" t="s">
        <v>291</v>
      </c>
    </row>
    <row r="352" spans="1:65" s="2" customFormat="1">
      <c r="A352" s="33"/>
      <c r="B352" s="34"/>
      <c r="C352" s="35"/>
      <c r="D352" s="191" t="s">
        <v>134</v>
      </c>
      <c r="E352" s="35"/>
      <c r="F352" s="192" t="s">
        <v>290</v>
      </c>
      <c r="G352" s="35"/>
      <c r="H352" s="35"/>
      <c r="I352" s="35"/>
      <c r="J352" s="35"/>
      <c r="K352" s="35"/>
      <c r="L352" s="38"/>
      <c r="M352" s="194"/>
      <c r="N352" s="195"/>
      <c r="O352" s="70"/>
      <c r="P352" s="70"/>
      <c r="Q352" s="70"/>
      <c r="R352" s="70"/>
      <c r="S352" s="70"/>
      <c r="T352" s="71"/>
      <c r="U352" s="33"/>
      <c r="V352" s="33"/>
      <c r="W352" s="33"/>
      <c r="X352" s="33"/>
      <c r="Y352" s="33"/>
      <c r="Z352" s="33"/>
      <c r="AA352" s="33"/>
      <c r="AB352" s="33"/>
      <c r="AC352" s="33"/>
      <c r="AD352" s="33"/>
      <c r="AE352" s="33"/>
      <c r="AT352" s="16" t="s">
        <v>134</v>
      </c>
      <c r="AU352" s="16" t="s">
        <v>82</v>
      </c>
    </row>
    <row r="353" spans="1:65" s="12" customFormat="1">
      <c r="B353" s="196"/>
      <c r="C353" s="197"/>
      <c r="D353" s="191" t="s">
        <v>135</v>
      </c>
      <c r="E353" s="198" t="s">
        <v>1</v>
      </c>
      <c r="F353" s="199" t="s">
        <v>193</v>
      </c>
      <c r="G353" s="197"/>
      <c r="H353" s="198" t="s">
        <v>1</v>
      </c>
      <c r="I353" s="197"/>
      <c r="J353" s="197"/>
      <c r="K353" s="197"/>
      <c r="L353" s="201"/>
      <c r="M353" s="202"/>
      <c r="N353" s="203"/>
      <c r="O353" s="203"/>
      <c r="P353" s="203"/>
      <c r="Q353" s="203"/>
      <c r="R353" s="203"/>
      <c r="S353" s="203"/>
      <c r="T353" s="204"/>
      <c r="AT353" s="205" t="s">
        <v>135</v>
      </c>
      <c r="AU353" s="205" t="s">
        <v>82</v>
      </c>
      <c r="AV353" s="12" t="s">
        <v>82</v>
      </c>
      <c r="AW353" s="12" t="s">
        <v>30</v>
      </c>
      <c r="AX353" s="12" t="s">
        <v>74</v>
      </c>
      <c r="AY353" s="205" t="s">
        <v>125</v>
      </c>
    </row>
    <row r="354" spans="1:65" s="13" customFormat="1">
      <c r="B354" s="206"/>
      <c r="C354" s="207"/>
      <c r="D354" s="191" t="s">
        <v>135</v>
      </c>
      <c r="E354" s="208" t="s">
        <v>1</v>
      </c>
      <c r="F354" s="209" t="s">
        <v>156</v>
      </c>
      <c r="G354" s="207"/>
      <c r="H354" s="210">
        <v>3</v>
      </c>
      <c r="I354" s="207"/>
      <c r="J354" s="207"/>
      <c r="K354" s="207"/>
      <c r="L354" s="212"/>
      <c r="M354" s="213"/>
      <c r="N354" s="214"/>
      <c r="O354" s="214"/>
      <c r="P354" s="214"/>
      <c r="Q354" s="214"/>
      <c r="R354" s="214"/>
      <c r="S354" s="214"/>
      <c r="T354" s="215"/>
      <c r="AT354" s="216" t="s">
        <v>135</v>
      </c>
      <c r="AU354" s="216" t="s">
        <v>82</v>
      </c>
      <c r="AV354" s="13" t="s">
        <v>84</v>
      </c>
      <c r="AW354" s="13" t="s">
        <v>30</v>
      </c>
      <c r="AX354" s="13" t="s">
        <v>74</v>
      </c>
      <c r="AY354" s="216" t="s">
        <v>125</v>
      </c>
    </row>
    <row r="355" spans="1:65" s="12" customFormat="1">
      <c r="B355" s="196"/>
      <c r="C355" s="197"/>
      <c r="D355" s="191" t="s">
        <v>135</v>
      </c>
      <c r="E355" s="198" t="s">
        <v>1</v>
      </c>
      <c r="F355" s="199" t="s">
        <v>278</v>
      </c>
      <c r="G355" s="197"/>
      <c r="H355" s="198" t="s">
        <v>1</v>
      </c>
      <c r="I355" s="197"/>
      <c r="J355" s="197"/>
      <c r="K355" s="197"/>
      <c r="L355" s="201"/>
      <c r="M355" s="202"/>
      <c r="N355" s="203"/>
      <c r="O355" s="203"/>
      <c r="P355" s="203"/>
      <c r="Q355" s="203"/>
      <c r="R355" s="203"/>
      <c r="S355" s="203"/>
      <c r="T355" s="204"/>
      <c r="AT355" s="205" t="s">
        <v>135</v>
      </c>
      <c r="AU355" s="205" t="s">
        <v>82</v>
      </c>
      <c r="AV355" s="12" t="s">
        <v>82</v>
      </c>
      <c r="AW355" s="12" t="s">
        <v>30</v>
      </c>
      <c r="AX355" s="12" t="s">
        <v>74</v>
      </c>
      <c r="AY355" s="205" t="s">
        <v>125</v>
      </c>
    </row>
    <row r="356" spans="1:65" s="13" customFormat="1">
      <c r="B356" s="206"/>
      <c r="C356" s="207"/>
      <c r="D356" s="191" t="s">
        <v>135</v>
      </c>
      <c r="E356" s="208" t="s">
        <v>1</v>
      </c>
      <c r="F356" s="209" t="s">
        <v>84</v>
      </c>
      <c r="G356" s="207"/>
      <c r="H356" s="210">
        <v>2</v>
      </c>
      <c r="I356" s="207"/>
      <c r="J356" s="207"/>
      <c r="K356" s="207"/>
      <c r="L356" s="212"/>
      <c r="M356" s="213"/>
      <c r="N356" s="214"/>
      <c r="O356" s="214"/>
      <c r="P356" s="214"/>
      <c r="Q356" s="214"/>
      <c r="R356" s="214"/>
      <c r="S356" s="214"/>
      <c r="T356" s="215"/>
      <c r="AT356" s="216" t="s">
        <v>135</v>
      </c>
      <c r="AU356" s="216" t="s">
        <v>82</v>
      </c>
      <c r="AV356" s="13" t="s">
        <v>84</v>
      </c>
      <c r="AW356" s="13" t="s">
        <v>30</v>
      </c>
      <c r="AX356" s="13" t="s">
        <v>74</v>
      </c>
      <c r="AY356" s="216" t="s">
        <v>125</v>
      </c>
    </row>
    <row r="357" spans="1:65" s="12" customFormat="1">
      <c r="B357" s="196"/>
      <c r="C357" s="197"/>
      <c r="D357" s="191" t="s">
        <v>135</v>
      </c>
      <c r="E357" s="198" t="s">
        <v>1</v>
      </c>
      <c r="F357" s="199" t="s">
        <v>186</v>
      </c>
      <c r="G357" s="197"/>
      <c r="H357" s="198" t="s">
        <v>1</v>
      </c>
      <c r="I357" s="197"/>
      <c r="J357" s="197"/>
      <c r="K357" s="197"/>
      <c r="L357" s="201"/>
      <c r="M357" s="202"/>
      <c r="N357" s="203"/>
      <c r="O357" s="203"/>
      <c r="P357" s="203"/>
      <c r="Q357" s="203"/>
      <c r="R357" s="203"/>
      <c r="S357" s="203"/>
      <c r="T357" s="204"/>
      <c r="AT357" s="205" t="s">
        <v>135</v>
      </c>
      <c r="AU357" s="205" t="s">
        <v>82</v>
      </c>
      <c r="AV357" s="12" t="s">
        <v>82</v>
      </c>
      <c r="AW357" s="12" t="s">
        <v>30</v>
      </c>
      <c r="AX357" s="12" t="s">
        <v>74</v>
      </c>
      <c r="AY357" s="205" t="s">
        <v>125</v>
      </c>
    </row>
    <row r="358" spans="1:65" s="13" customFormat="1">
      <c r="B358" s="206"/>
      <c r="C358" s="207"/>
      <c r="D358" s="191" t="s">
        <v>135</v>
      </c>
      <c r="E358" s="208" t="s">
        <v>1</v>
      </c>
      <c r="F358" s="209" t="s">
        <v>84</v>
      </c>
      <c r="G358" s="207"/>
      <c r="H358" s="210">
        <v>2</v>
      </c>
      <c r="I358" s="207"/>
      <c r="J358" s="207"/>
      <c r="K358" s="207"/>
      <c r="L358" s="212"/>
      <c r="M358" s="213"/>
      <c r="N358" s="214"/>
      <c r="O358" s="214"/>
      <c r="P358" s="214"/>
      <c r="Q358" s="214"/>
      <c r="R358" s="214"/>
      <c r="S358" s="214"/>
      <c r="T358" s="215"/>
      <c r="AT358" s="216" t="s">
        <v>135</v>
      </c>
      <c r="AU358" s="216" t="s">
        <v>82</v>
      </c>
      <c r="AV358" s="13" t="s">
        <v>84</v>
      </c>
      <c r="AW358" s="13" t="s">
        <v>30</v>
      </c>
      <c r="AX358" s="13" t="s">
        <v>74</v>
      </c>
      <c r="AY358" s="216" t="s">
        <v>125</v>
      </c>
    </row>
    <row r="359" spans="1:65" s="12" customFormat="1">
      <c r="B359" s="196"/>
      <c r="C359" s="197"/>
      <c r="D359" s="191" t="s">
        <v>135</v>
      </c>
      <c r="E359" s="198" t="s">
        <v>1</v>
      </c>
      <c r="F359" s="199" t="s">
        <v>279</v>
      </c>
      <c r="G359" s="197"/>
      <c r="H359" s="198" t="s">
        <v>1</v>
      </c>
      <c r="I359" s="197"/>
      <c r="J359" s="197"/>
      <c r="K359" s="197"/>
      <c r="L359" s="201"/>
      <c r="M359" s="202"/>
      <c r="N359" s="203"/>
      <c r="O359" s="203"/>
      <c r="P359" s="203"/>
      <c r="Q359" s="203"/>
      <c r="R359" s="203"/>
      <c r="S359" s="203"/>
      <c r="T359" s="204"/>
      <c r="AT359" s="205" t="s">
        <v>135</v>
      </c>
      <c r="AU359" s="205" t="s">
        <v>82</v>
      </c>
      <c r="AV359" s="12" t="s">
        <v>82</v>
      </c>
      <c r="AW359" s="12" t="s">
        <v>30</v>
      </c>
      <c r="AX359" s="12" t="s">
        <v>74</v>
      </c>
      <c r="AY359" s="205" t="s">
        <v>125</v>
      </c>
    </row>
    <row r="360" spans="1:65" s="13" customFormat="1">
      <c r="B360" s="206"/>
      <c r="C360" s="207"/>
      <c r="D360" s="191" t="s">
        <v>135</v>
      </c>
      <c r="E360" s="208" t="s">
        <v>1</v>
      </c>
      <c r="F360" s="209" t="s">
        <v>84</v>
      </c>
      <c r="G360" s="207"/>
      <c r="H360" s="210">
        <v>2</v>
      </c>
      <c r="I360" s="207"/>
      <c r="J360" s="207"/>
      <c r="K360" s="207"/>
      <c r="L360" s="212"/>
      <c r="M360" s="213"/>
      <c r="N360" s="214"/>
      <c r="O360" s="214"/>
      <c r="P360" s="214"/>
      <c r="Q360" s="214"/>
      <c r="R360" s="214"/>
      <c r="S360" s="214"/>
      <c r="T360" s="215"/>
      <c r="AT360" s="216" t="s">
        <v>135</v>
      </c>
      <c r="AU360" s="216" t="s">
        <v>82</v>
      </c>
      <c r="AV360" s="13" t="s">
        <v>84</v>
      </c>
      <c r="AW360" s="13" t="s">
        <v>30</v>
      </c>
      <c r="AX360" s="13" t="s">
        <v>74</v>
      </c>
      <c r="AY360" s="216" t="s">
        <v>125</v>
      </c>
    </row>
    <row r="361" spans="1:65" s="14" customFormat="1">
      <c r="B361" s="217"/>
      <c r="C361" s="218"/>
      <c r="D361" s="191" t="s">
        <v>135</v>
      </c>
      <c r="E361" s="219" t="s">
        <v>1</v>
      </c>
      <c r="F361" s="220" t="s">
        <v>138</v>
      </c>
      <c r="G361" s="218"/>
      <c r="H361" s="221">
        <v>9</v>
      </c>
      <c r="I361" s="218"/>
      <c r="J361" s="218"/>
      <c r="K361" s="218"/>
      <c r="L361" s="223"/>
      <c r="M361" s="224"/>
      <c r="N361" s="225"/>
      <c r="O361" s="225"/>
      <c r="P361" s="225"/>
      <c r="Q361" s="225"/>
      <c r="R361" s="225"/>
      <c r="S361" s="225"/>
      <c r="T361" s="226"/>
      <c r="AT361" s="227" t="s">
        <v>135</v>
      </c>
      <c r="AU361" s="227" t="s">
        <v>82</v>
      </c>
      <c r="AV361" s="14" t="s">
        <v>132</v>
      </c>
      <c r="AW361" s="14" t="s">
        <v>30</v>
      </c>
      <c r="AX361" s="14" t="s">
        <v>82</v>
      </c>
      <c r="AY361" s="227" t="s">
        <v>125</v>
      </c>
    </row>
    <row r="362" spans="1:65" s="12" customFormat="1">
      <c r="B362" s="196"/>
      <c r="C362" s="197"/>
      <c r="D362" s="191" t="s">
        <v>135</v>
      </c>
      <c r="E362" s="198" t="s">
        <v>1</v>
      </c>
      <c r="F362" s="199" t="s">
        <v>139</v>
      </c>
      <c r="G362" s="197"/>
      <c r="H362" s="198" t="s">
        <v>1</v>
      </c>
      <c r="I362" s="197"/>
      <c r="J362" s="197"/>
      <c r="K362" s="197"/>
      <c r="L362" s="201"/>
      <c r="M362" s="202"/>
      <c r="N362" s="203"/>
      <c r="O362" s="203"/>
      <c r="P362" s="203"/>
      <c r="Q362" s="203"/>
      <c r="R362" s="203"/>
      <c r="S362" s="203"/>
      <c r="T362" s="204"/>
      <c r="AT362" s="205" t="s">
        <v>135</v>
      </c>
      <c r="AU362" s="205" t="s">
        <v>82</v>
      </c>
      <c r="AV362" s="12" t="s">
        <v>82</v>
      </c>
      <c r="AW362" s="12" t="s">
        <v>30</v>
      </c>
      <c r="AX362" s="12" t="s">
        <v>74</v>
      </c>
      <c r="AY362" s="205" t="s">
        <v>125</v>
      </c>
    </row>
    <row r="363" spans="1:65" s="2" customFormat="1" ht="24.2" customHeight="1">
      <c r="A363" s="33"/>
      <c r="B363" s="34"/>
      <c r="C363" s="177" t="s">
        <v>292</v>
      </c>
      <c r="D363" s="177" t="s">
        <v>126</v>
      </c>
      <c r="E363" s="178" t="s">
        <v>293</v>
      </c>
      <c r="F363" s="179" t="s">
        <v>294</v>
      </c>
      <c r="G363" s="180" t="s">
        <v>159</v>
      </c>
      <c r="H363" s="181">
        <v>9</v>
      </c>
      <c r="I363" s="241"/>
      <c r="J363" s="183">
        <f>ROUND(I363*H363,2)</f>
        <v>0</v>
      </c>
      <c r="K363" s="179" t="s">
        <v>130</v>
      </c>
      <c r="L363" s="184"/>
      <c r="M363" s="185" t="s">
        <v>1</v>
      </c>
      <c r="N363" s="186" t="s">
        <v>39</v>
      </c>
      <c r="O363" s="70"/>
      <c r="P363" s="187">
        <f>O363*H363</f>
        <v>0</v>
      </c>
      <c r="Q363" s="187">
        <v>0.11565</v>
      </c>
      <c r="R363" s="187">
        <f>Q363*H363</f>
        <v>1.0408500000000001</v>
      </c>
      <c r="S363" s="187">
        <v>0</v>
      </c>
      <c r="T363" s="188">
        <f>S363*H363</f>
        <v>0</v>
      </c>
      <c r="U363" s="33"/>
      <c r="V363" s="33"/>
      <c r="W363" s="33"/>
      <c r="X363" s="33"/>
      <c r="Y363" s="33"/>
      <c r="Z363" s="33"/>
      <c r="AA363" s="33"/>
      <c r="AB363" s="33"/>
      <c r="AC363" s="33"/>
      <c r="AD363" s="33"/>
      <c r="AE363" s="33"/>
      <c r="AR363" s="189" t="s">
        <v>131</v>
      </c>
      <c r="AT363" s="189" t="s">
        <v>126</v>
      </c>
      <c r="AU363" s="189" t="s">
        <v>82</v>
      </c>
      <c r="AY363" s="16" t="s">
        <v>125</v>
      </c>
      <c r="BE363" s="190">
        <f>IF(N363="základní",J363,0)</f>
        <v>0</v>
      </c>
      <c r="BF363" s="190">
        <f>IF(N363="snížená",J363,0)</f>
        <v>0</v>
      </c>
      <c r="BG363" s="190">
        <f>IF(N363="zákl. přenesená",J363,0)</f>
        <v>0</v>
      </c>
      <c r="BH363" s="190">
        <f>IF(N363="sníž. přenesená",J363,0)</f>
        <v>0</v>
      </c>
      <c r="BI363" s="190">
        <f>IF(N363="nulová",J363,0)</f>
        <v>0</v>
      </c>
      <c r="BJ363" s="16" t="s">
        <v>82</v>
      </c>
      <c r="BK363" s="190">
        <f>ROUND(I363*H363,2)</f>
        <v>0</v>
      </c>
      <c r="BL363" s="16" t="s">
        <v>132</v>
      </c>
      <c r="BM363" s="189" t="s">
        <v>295</v>
      </c>
    </row>
    <row r="364" spans="1:65" s="2" customFormat="1">
      <c r="A364" s="33"/>
      <c r="B364" s="34"/>
      <c r="C364" s="35"/>
      <c r="D364" s="191" t="s">
        <v>134</v>
      </c>
      <c r="E364" s="35"/>
      <c r="F364" s="192" t="s">
        <v>294</v>
      </c>
      <c r="G364" s="35"/>
      <c r="H364" s="35"/>
      <c r="I364" s="35"/>
      <c r="J364" s="35"/>
      <c r="K364" s="35"/>
      <c r="L364" s="38"/>
      <c r="M364" s="194"/>
      <c r="N364" s="195"/>
      <c r="O364" s="70"/>
      <c r="P364" s="70"/>
      <c r="Q364" s="70"/>
      <c r="R364" s="70"/>
      <c r="S364" s="70"/>
      <c r="T364" s="71"/>
      <c r="U364" s="33"/>
      <c r="V364" s="33"/>
      <c r="W364" s="33"/>
      <c r="X364" s="33"/>
      <c r="Y364" s="33"/>
      <c r="Z364" s="33"/>
      <c r="AA364" s="33"/>
      <c r="AB364" s="33"/>
      <c r="AC364" s="33"/>
      <c r="AD364" s="33"/>
      <c r="AE364" s="33"/>
      <c r="AT364" s="16" t="s">
        <v>134</v>
      </c>
      <c r="AU364" s="16" t="s">
        <v>82</v>
      </c>
    </row>
    <row r="365" spans="1:65" s="12" customFormat="1">
      <c r="B365" s="196"/>
      <c r="C365" s="197"/>
      <c r="D365" s="191" t="s">
        <v>135</v>
      </c>
      <c r="E365" s="198" t="s">
        <v>1</v>
      </c>
      <c r="F365" s="199" t="s">
        <v>193</v>
      </c>
      <c r="G365" s="197"/>
      <c r="H365" s="198" t="s">
        <v>1</v>
      </c>
      <c r="I365" s="197"/>
      <c r="J365" s="197"/>
      <c r="K365" s="197"/>
      <c r="L365" s="201"/>
      <c r="M365" s="202"/>
      <c r="N365" s="203"/>
      <c r="O365" s="203"/>
      <c r="P365" s="203"/>
      <c r="Q365" s="203"/>
      <c r="R365" s="203"/>
      <c r="S365" s="203"/>
      <c r="T365" s="204"/>
      <c r="AT365" s="205" t="s">
        <v>135</v>
      </c>
      <c r="AU365" s="205" t="s">
        <v>82</v>
      </c>
      <c r="AV365" s="12" t="s">
        <v>82</v>
      </c>
      <c r="AW365" s="12" t="s">
        <v>30</v>
      </c>
      <c r="AX365" s="12" t="s">
        <v>74</v>
      </c>
      <c r="AY365" s="205" t="s">
        <v>125</v>
      </c>
    </row>
    <row r="366" spans="1:65" s="13" customFormat="1">
      <c r="B366" s="206"/>
      <c r="C366" s="207"/>
      <c r="D366" s="191" t="s">
        <v>135</v>
      </c>
      <c r="E366" s="208" t="s">
        <v>1</v>
      </c>
      <c r="F366" s="209" t="s">
        <v>156</v>
      </c>
      <c r="G366" s="207"/>
      <c r="H366" s="210">
        <v>3</v>
      </c>
      <c r="I366" s="207"/>
      <c r="J366" s="207"/>
      <c r="K366" s="207"/>
      <c r="L366" s="212"/>
      <c r="M366" s="213"/>
      <c r="N366" s="214"/>
      <c r="O366" s="214"/>
      <c r="P366" s="214"/>
      <c r="Q366" s="214"/>
      <c r="R366" s="214"/>
      <c r="S366" s="214"/>
      <c r="T366" s="215"/>
      <c r="AT366" s="216" t="s">
        <v>135</v>
      </c>
      <c r="AU366" s="216" t="s">
        <v>82</v>
      </c>
      <c r="AV366" s="13" t="s">
        <v>84</v>
      </c>
      <c r="AW366" s="13" t="s">
        <v>30</v>
      </c>
      <c r="AX366" s="13" t="s">
        <v>74</v>
      </c>
      <c r="AY366" s="216" t="s">
        <v>125</v>
      </c>
    </row>
    <row r="367" spans="1:65" s="12" customFormat="1">
      <c r="B367" s="196"/>
      <c r="C367" s="197"/>
      <c r="D367" s="191" t="s">
        <v>135</v>
      </c>
      <c r="E367" s="198" t="s">
        <v>1</v>
      </c>
      <c r="F367" s="199" t="s">
        <v>278</v>
      </c>
      <c r="G367" s="197"/>
      <c r="H367" s="198" t="s">
        <v>1</v>
      </c>
      <c r="I367" s="197"/>
      <c r="J367" s="197"/>
      <c r="K367" s="197"/>
      <c r="L367" s="201"/>
      <c r="M367" s="202"/>
      <c r="N367" s="203"/>
      <c r="O367" s="203"/>
      <c r="P367" s="203"/>
      <c r="Q367" s="203"/>
      <c r="R367" s="203"/>
      <c r="S367" s="203"/>
      <c r="T367" s="204"/>
      <c r="AT367" s="205" t="s">
        <v>135</v>
      </c>
      <c r="AU367" s="205" t="s">
        <v>82</v>
      </c>
      <c r="AV367" s="12" t="s">
        <v>82</v>
      </c>
      <c r="AW367" s="12" t="s">
        <v>30</v>
      </c>
      <c r="AX367" s="12" t="s">
        <v>74</v>
      </c>
      <c r="AY367" s="205" t="s">
        <v>125</v>
      </c>
    </row>
    <row r="368" spans="1:65" s="13" customFormat="1">
      <c r="B368" s="206"/>
      <c r="C368" s="207"/>
      <c r="D368" s="191" t="s">
        <v>135</v>
      </c>
      <c r="E368" s="208" t="s">
        <v>1</v>
      </c>
      <c r="F368" s="209" t="s">
        <v>84</v>
      </c>
      <c r="G368" s="207"/>
      <c r="H368" s="210">
        <v>2</v>
      </c>
      <c r="I368" s="207"/>
      <c r="J368" s="207"/>
      <c r="K368" s="207"/>
      <c r="L368" s="212"/>
      <c r="M368" s="213"/>
      <c r="N368" s="214"/>
      <c r="O368" s="214"/>
      <c r="P368" s="214"/>
      <c r="Q368" s="214"/>
      <c r="R368" s="214"/>
      <c r="S368" s="214"/>
      <c r="T368" s="215"/>
      <c r="AT368" s="216" t="s">
        <v>135</v>
      </c>
      <c r="AU368" s="216" t="s">
        <v>82</v>
      </c>
      <c r="AV368" s="13" t="s">
        <v>84</v>
      </c>
      <c r="AW368" s="13" t="s">
        <v>30</v>
      </c>
      <c r="AX368" s="13" t="s">
        <v>74</v>
      </c>
      <c r="AY368" s="216" t="s">
        <v>125</v>
      </c>
    </row>
    <row r="369" spans="1:65" s="12" customFormat="1">
      <c r="B369" s="196"/>
      <c r="C369" s="197"/>
      <c r="D369" s="191" t="s">
        <v>135</v>
      </c>
      <c r="E369" s="198" t="s">
        <v>1</v>
      </c>
      <c r="F369" s="199" t="s">
        <v>186</v>
      </c>
      <c r="G369" s="197"/>
      <c r="H369" s="198" t="s">
        <v>1</v>
      </c>
      <c r="I369" s="197"/>
      <c r="J369" s="197"/>
      <c r="K369" s="197"/>
      <c r="L369" s="201"/>
      <c r="M369" s="202"/>
      <c r="N369" s="203"/>
      <c r="O369" s="203"/>
      <c r="P369" s="203"/>
      <c r="Q369" s="203"/>
      <c r="R369" s="203"/>
      <c r="S369" s="203"/>
      <c r="T369" s="204"/>
      <c r="AT369" s="205" t="s">
        <v>135</v>
      </c>
      <c r="AU369" s="205" t="s">
        <v>82</v>
      </c>
      <c r="AV369" s="12" t="s">
        <v>82</v>
      </c>
      <c r="AW369" s="12" t="s">
        <v>30</v>
      </c>
      <c r="AX369" s="12" t="s">
        <v>74</v>
      </c>
      <c r="AY369" s="205" t="s">
        <v>125</v>
      </c>
    </row>
    <row r="370" spans="1:65" s="13" customFormat="1">
      <c r="B370" s="206"/>
      <c r="C370" s="207"/>
      <c r="D370" s="191" t="s">
        <v>135</v>
      </c>
      <c r="E370" s="208" t="s">
        <v>1</v>
      </c>
      <c r="F370" s="209" t="s">
        <v>84</v>
      </c>
      <c r="G370" s="207"/>
      <c r="H370" s="210">
        <v>2</v>
      </c>
      <c r="I370" s="207"/>
      <c r="J370" s="207"/>
      <c r="K370" s="207"/>
      <c r="L370" s="212"/>
      <c r="M370" s="213"/>
      <c r="N370" s="214"/>
      <c r="O370" s="214"/>
      <c r="P370" s="214"/>
      <c r="Q370" s="214"/>
      <c r="R370" s="214"/>
      <c r="S370" s="214"/>
      <c r="T370" s="215"/>
      <c r="AT370" s="216" t="s">
        <v>135</v>
      </c>
      <c r="AU370" s="216" t="s">
        <v>82</v>
      </c>
      <c r="AV370" s="13" t="s">
        <v>84</v>
      </c>
      <c r="AW370" s="13" t="s">
        <v>30</v>
      </c>
      <c r="AX370" s="13" t="s">
        <v>74</v>
      </c>
      <c r="AY370" s="216" t="s">
        <v>125</v>
      </c>
    </row>
    <row r="371" spans="1:65" s="12" customFormat="1">
      <c r="B371" s="196"/>
      <c r="C371" s="197"/>
      <c r="D371" s="191" t="s">
        <v>135</v>
      </c>
      <c r="E371" s="198" t="s">
        <v>1</v>
      </c>
      <c r="F371" s="199" t="s">
        <v>279</v>
      </c>
      <c r="G371" s="197"/>
      <c r="H371" s="198" t="s">
        <v>1</v>
      </c>
      <c r="I371" s="197"/>
      <c r="J371" s="197"/>
      <c r="K371" s="197"/>
      <c r="L371" s="201"/>
      <c r="M371" s="202"/>
      <c r="N371" s="203"/>
      <c r="O371" s="203"/>
      <c r="P371" s="203"/>
      <c r="Q371" s="203"/>
      <c r="R371" s="203"/>
      <c r="S371" s="203"/>
      <c r="T371" s="204"/>
      <c r="AT371" s="205" t="s">
        <v>135</v>
      </c>
      <c r="AU371" s="205" t="s">
        <v>82</v>
      </c>
      <c r="AV371" s="12" t="s">
        <v>82</v>
      </c>
      <c r="AW371" s="12" t="s">
        <v>30</v>
      </c>
      <c r="AX371" s="12" t="s">
        <v>74</v>
      </c>
      <c r="AY371" s="205" t="s">
        <v>125</v>
      </c>
    </row>
    <row r="372" spans="1:65" s="13" customFormat="1">
      <c r="B372" s="206"/>
      <c r="C372" s="207"/>
      <c r="D372" s="191" t="s">
        <v>135</v>
      </c>
      <c r="E372" s="208" t="s">
        <v>1</v>
      </c>
      <c r="F372" s="209" t="s">
        <v>84</v>
      </c>
      <c r="G372" s="207"/>
      <c r="H372" s="210">
        <v>2</v>
      </c>
      <c r="I372" s="207"/>
      <c r="J372" s="207"/>
      <c r="K372" s="207"/>
      <c r="L372" s="212"/>
      <c r="M372" s="213"/>
      <c r="N372" s="214"/>
      <c r="O372" s="214"/>
      <c r="P372" s="214"/>
      <c r="Q372" s="214"/>
      <c r="R372" s="214"/>
      <c r="S372" s="214"/>
      <c r="T372" s="215"/>
      <c r="AT372" s="216" t="s">
        <v>135</v>
      </c>
      <c r="AU372" s="216" t="s">
        <v>82</v>
      </c>
      <c r="AV372" s="13" t="s">
        <v>84</v>
      </c>
      <c r="AW372" s="13" t="s">
        <v>30</v>
      </c>
      <c r="AX372" s="13" t="s">
        <v>74</v>
      </c>
      <c r="AY372" s="216" t="s">
        <v>125</v>
      </c>
    </row>
    <row r="373" spans="1:65" s="14" customFormat="1">
      <c r="B373" s="217"/>
      <c r="C373" s="218"/>
      <c r="D373" s="191" t="s">
        <v>135</v>
      </c>
      <c r="E373" s="219" t="s">
        <v>1</v>
      </c>
      <c r="F373" s="220" t="s">
        <v>138</v>
      </c>
      <c r="G373" s="218"/>
      <c r="H373" s="221">
        <v>9</v>
      </c>
      <c r="I373" s="218"/>
      <c r="J373" s="218"/>
      <c r="K373" s="218"/>
      <c r="L373" s="223"/>
      <c r="M373" s="224"/>
      <c r="N373" s="225"/>
      <c r="O373" s="225"/>
      <c r="P373" s="225"/>
      <c r="Q373" s="225"/>
      <c r="R373" s="225"/>
      <c r="S373" s="225"/>
      <c r="T373" s="226"/>
      <c r="AT373" s="227" t="s">
        <v>135</v>
      </c>
      <c r="AU373" s="227" t="s">
        <v>82</v>
      </c>
      <c r="AV373" s="14" t="s">
        <v>132</v>
      </c>
      <c r="AW373" s="14" t="s">
        <v>30</v>
      </c>
      <c r="AX373" s="14" t="s">
        <v>82</v>
      </c>
      <c r="AY373" s="227" t="s">
        <v>125</v>
      </c>
    </row>
    <row r="374" spans="1:65" s="12" customFormat="1">
      <c r="B374" s="196"/>
      <c r="C374" s="197"/>
      <c r="D374" s="191" t="s">
        <v>135</v>
      </c>
      <c r="E374" s="198" t="s">
        <v>1</v>
      </c>
      <c r="F374" s="199" t="s">
        <v>139</v>
      </c>
      <c r="G374" s="197"/>
      <c r="H374" s="198" t="s">
        <v>1</v>
      </c>
      <c r="I374" s="197"/>
      <c r="J374" s="197"/>
      <c r="K374" s="197"/>
      <c r="L374" s="201"/>
      <c r="M374" s="202"/>
      <c r="N374" s="203"/>
      <c r="O374" s="203"/>
      <c r="P374" s="203"/>
      <c r="Q374" s="203"/>
      <c r="R374" s="203"/>
      <c r="S374" s="203"/>
      <c r="T374" s="204"/>
      <c r="AT374" s="205" t="s">
        <v>135</v>
      </c>
      <c r="AU374" s="205" t="s">
        <v>82</v>
      </c>
      <c r="AV374" s="12" t="s">
        <v>82</v>
      </c>
      <c r="AW374" s="12" t="s">
        <v>30</v>
      </c>
      <c r="AX374" s="12" t="s">
        <v>74</v>
      </c>
      <c r="AY374" s="205" t="s">
        <v>125</v>
      </c>
    </row>
    <row r="375" spans="1:65" s="2" customFormat="1" ht="24.2" customHeight="1">
      <c r="A375" s="33"/>
      <c r="B375" s="34"/>
      <c r="C375" s="177" t="s">
        <v>296</v>
      </c>
      <c r="D375" s="177" t="s">
        <v>126</v>
      </c>
      <c r="E375" s="178" t="s">
        <v>297</v>
      </c>
      <c r="F375" s="179" t="s">
        <v>298</v>
      </c>
      <c r="G375" s="180" t="s">
        <v>159</v>
      </c>
      <c r="H375" s="181">
        <v>8</v>
      </c>
      <c r="I375" s="241"/>
      <c r="J375" s="183">
        <f>ROUND(I375*H375,2)</f>
        <v>0</v>
      </c>
      <c r="K375" s="179" t="s">
        <v>130</v>
      </c>
      <c r="L375" s="184"/>
      <c r="M375" s="185" t="s">
        <v>1</v>
      </c>
      <c r="N375" s="186" t="s">
        <v>39</v>
      </c>
      <c r="O375" s="70"/>
      <c r="P375" s="187">
        <f>O375*H375</f>
        <v>0</v>
      </c>
      <c r="Q375" s="187">
        <v>0.11938</v>
      </c>
      <c r="R375" s="187">
        <f>Q375*H375</f>
        <v>0.95504</v>
      </c>
      <c r="S375" s="187">
        <v>0</v>
      </c>
      <c r="T375" s="188">
        <f>S375*H375</f>
        <v>0</v>
      </c>
      <c r="U375" s="33"/>
      <c r="V375" s="33"/>
      <c r="W375" s="33"/>
      <c r="X375" s="33"/>
      <c r="Y375" s="33"/>
      <c r="Z375" s="33"/>
      <c r="AA375" s="33"/>
      <c r="AB375" s="33"/>
      <c r="AC375" s="33"/>
      <c r="AD375" s="33"/>
      <c r="AE375" s="33"/>
      <c r="AR375" s="189" t="s">
        <v>131</v>
      </c>
      <c r="AT375" s="189" t="s">
        <v>126</v>
      </c>
      <c r="AU375" s="189" t="s">
        <v>82</v>
      </c>
      <c r="AY375" s="16" t="s">
        <v>125</v>
      </c>
      <c r="BE375" s="190">
        <f>IF(N375="základní",J375,0)</f>
        <v>0</v>
      </c>
      <c r="BF375" s="190">
        <f>IF(N375="snížená",J375,0)</f>
        <v>0</v>
      </c>
      <c r="BG375" s="190">
        <f>IF(N375="zákl. přenesená",J375,0)</f>
        <v>0</v>
      </c>
      <c r="BH375" s="190">
        <f>IF(N375="sníž. přenesená",J375,0)</f>
        <v>0</v>
      </c>
      <c r="BI375" s="190">
        <f>IF(N375="nulová",J375,0)</f>
        <v>0</v>
      </c>
      <c r="BJ375" s="16" t="s">
        <v>82</v>
      </c>
      <c r="BK375" s="190">
        <f>ROUND(I375*H375,2)</f>
        <v>0</v>
      </c>
      <c r="BL375" s="16" t="s">
        <v>132</v>
      </c>
      <c r="BM375" s="189" t="s">
        <v>299</v>
      </c>
    </row>
    <row r="376" spans="1:65" s="2" customFormat="1">
      <c r="A376" s="33"/>
      <c r="B376" s="34"/>
      <c r="C376" s="35"/>
      <c r="D376" s="191" t="s">
        <v>134</v>
      </c>
      <c r="E376" s="35"/>
      <c r="F376" s="192" t="s">
        <v>298</v>
      </c>
      <c r="G376" s="35"/>
      <c r="H376" s="35"/>
      <c r="I376" s="35"/>
      <c r="J376" s="35"/>
      <c r="K376" s="35"/>
      <c r="L376" s="38"/>
      <c r="M376" s="194"/>
      <c r="N376" s="195"/>
      <c r="O376" s="70"/>
      <c r="P376" s="70"/>
      <c r="Q376" s="70"/>
      <c r="R376" s="70"/>
      <c r="S376" s="70"/>
      <c r="T376" s="71"/>
      <c r="U376" s="33"/>
      <c r="V376" s="33"/>
      <c r="W376" s="33"/>
      <c r="X376" s="33"/>
      <c r="Y376" s="33"/>
      <c r="Z376" s="33"/>
      <c r="AA376" s="33"/>
      <c r="AB376" s="33"/>
      <c r="AC376" s="33"/>
      <c r="AD376" s="33"/>
      <c r="AE376" s="33"/>
      <c r="AT376" s="16" t="s">
        <v>134</v>
      </c>
      <c r="AU376" s="16" t="s">
        <v>82</v>
      </c>
    </row>
    <row r="377" spans="1:65" s="12" customFormat="1">
      <c r="B377" s="196"/>
      <c r="C377" s="197"/>
      <c r="D377" s="191" t="s">
        <v>135</v>
      </c>
      <c r="E377" s="198" t="s">
        <v>1</v>
      </c>
      <c r="F377" s="199" t="s">
        <v>193</v>
      </c>
      <c r="G377" s="197"/>
      <c r="H377" s="198" t="s">
        <v>1</v>
      </c>
      <c r="I377" s="197"/>
      <c r="J377" s="197"/>
      <c r="K377" s="197"/>
      <c r="L377" s="201"/>
      <c r="M377" s="202"/>
      <c r="N377" s="203"/>
      <c r="O377" s="203"/>
      <c r="P377" s="203"/>
      <c r="Q377" s="203"/>
      <c r="R377" s="203"/>
      <c r="S377" s="203"/>
      <c r="T377" s="204"/>
      <c r="AT377" s="205" t="s">
        <v>135</v>
      </c>
      <c r="AU377" s="205" t="s">
        <v>82</v>
      </c>
      <c r="AV377" s="12" t="s">
        <v>82</v>
      </c>
      <c r="AW377" s="12" t="s">
        <v>30</v>
      </c>
      <c r="AX377" s="12" t="s">
        <v>74</v>
      </c>
      <c r="AY377" s="205" t="s">
        <v>125</v>
      </c>
    </row>
    <row r="378" spans="1:65" s="13" customFormat="1">
      <c r="B378" s="206"/>
      <c r="C378" s="207"/>
      <c r="D378" s="191" t="s">
        <v>135</v>
      </c>
      <c r="E378" s="208" t="s">
        <v>1</v>
      </c>
      <c r="F378" s="209" t="s">
        <v>84</v>
      </c>
      <c r="G378" s="207"/>
      <c r="H378" s="210">
        <v>2</v>
      </c>
      <c r="I378" s="207"/>
      <c r="J378" s="207"/>
      <c r="K378" s="207"/>
      <c r="L378" s="212"/>
      <c r="M378" s="213"/>
      <c r="N378" s="214"/>
      <c r="O378" s="214"/>
      <c r="P378" s="214"/>
      <c r="Q378" s="214"/>
      <c r="R378" s="214"/>
      <c r="S378" s="214"/>
      <c r="T378" s="215"/>
      <c r="AT378" s="216" t="s">
        <v>135</v>
      </c>
      <c r="AU378" s="216" t="s">
        <v>82</v>
      </c>
      <c r="AV378" s="13" t="s">
        <v>84</v>
      </c>
      <c r="AW378" s="13" t="s">
        <v>30</v>
      </c>
      <c r="AX378" s="13" t="s">
        <v>74</v>
      </c>
      <c r="AY378" s="216" t="s">
        <v>125</v>
      </c>
    </row>
    <row r="379" spans="1:65" s="12" customFormat="1">
      <c r="B379" s="196"/>
      <c r="C379" s="197"/>
      <c r="D379" s="191" t="s">
        <v>135</v>
      </c>
      <c r="E379" s="198" t="s">
        <v>1</v>
      </c>
      <c r="F379" s="199" t="s">
        <v>278</v>
      </c>
      <c r="G379" s="197"/>
      <c r="H379" s="198" t="s">
        <v>1</v>
      </c>
      <c r="I379" s="197"/>
      <c r="J379" s="197"/>
      <c r="K379" s="197"/>
      <c r="L379" s="201"/>
      <c r="M379" s="202"/>
      <c r="N379" s="203"/>
      <c r="O379" s="203"/>
      <c r="P379" s="203"/>
      <c r="Q379" s="203"/>
      <c r="R379" s="203"/>
      <c r="S379" s="203"/>
      <c r="T379" s="204"/>
      <c r="AT379" s="205" t="s">
        <v>135</v>
      </c>
      <c r="AU379" s="205" t="s">
        <v>82</v>
      </c>
      <c r="AV379" s="12" t="s">
        <v>82</v>
      </c>
      <c r="AW379" s="12" t="s">
        <v>30</v>
      </c>
      <c r="AX379" s="12" t="s">
        <v>74</v>
      </c>
      <c r="AY379" s="205" t="s">
        <v>125</v>
      </c>
    </row>
    <row r="380" spans="1:65" s="13" customFormat="1">
      <c r="B380" s="206"/>
      <c r="C380" s="207"/>
      <c r="D380" s="191" t="s">
        <v>135</v>
      </c>
      <c r="E380" s="208" t="s">
        <v>1</v>
      </c>
      <c r="F380" s="209" t="s">
        <v>84</v>
      </c>
      <c r="G380" s="207"/>
      <c r="H380" s="210">
        <v>2</v>
      </c>
      <c r="I380" s="207"/>
      <c r="J380" s="207"/>
      <c r="K380" s="207"/>
      <c r="L380" s="212"/>
      <c r="M380" s="213"/>
      <c r="N380" s="214"/>
      <c r="O380" s="214"/>
      <c r="P380" s="214"/>
      <c r="Q380" s="214"/>
      <c r="R380" s="214"/>
      <c r="S380" s="214"/>
      <c r="T380" s="215"/>
      <c r="AT380" s="216" t="s">
        <v>135</v>
      </c>
      <c r="AU380" s="216" t="s">
        <v>82</v>
      </c>
      <c r="AV380" s="13" t="s">
        <v>84</v>
      </c>
      <c r="AW380" s="13" t="s">
        <v>30</v>
      </c>
      <c r="AX380" s="13" t="s">
        <v>74</v>
      </c>
      <c r="AY380" s="216" t="s">
        <v>125</v>
      </c>
    </row>
    <row r="381" spans="1:65" s="12" customFormat="1">
      <c r="B381" s="196"/>
      <c r="C381" s="197"/>
      <c r="D381" s="191" t="s">
        <v>135</v>
      </c>
      <c r="E381" s="198" t="s">
        <v>1</v>
      </c>
      <c r="F381" s="199" t="s">
        <v>186</v>
      </c>
      <c r="G381" s="197"/>
      <c r="H381" s="198" t="s">
        <v>1</v>
      </c>
      <c r="I381" s="197"/>
      <c r="J381" s="197"/>
      <c r="K381" s="197"/>
      <c r="L381" s="201"/>
      <c r="M381" s="202"/>
      <c r="N381" s="203"/>
      <c r="O381" s="203"/>
      <c r="P381" s="203"/>
      <c r="Q381" s="203"/>
      <c r="R381" s="203"/>
      <c r="S381" s="203"/>
      <c r="T381" s="204"/>
      <c r="AT381" s="205" t="s">
        <v>135</v>
      </c>
      <c r="AU381" s="205" t="s">
        <v>82</v>
      </c>
      <c r="AV381" s="12" t="s">
        <v>82</v>
      </c>
      <c r="AW381" s="12" t="s">
        <v>30</v>
      </c>
      <c r="AX381" s="12" t="s">
        <v>74</v>
      </c>
      <c r="AY381" s="205" t="s">
        <v>125</v>
      </c>
    </row>
    <row r="382" spans="1:65" s="13" customFormat="1">
      <c r="B382" s="206"/>
      <c r="C382" s="207"/>
      <c r="D382" s="191" t="s">
        <v>135</v>
      </c>
      <c r="E382" s="208" t="s">
        <v>1</v>
      </c>
      <c r="F382" s="209" t="s">
        <v>84</v>
      </c>
      <c r="G382" s="207"/>
      <c r="H382" s="210">
        <v>2</v>
      </c>
      <c r="I382" s="207"/>
      <c r="J382" s="207"/>
      <c r="K382" s="207"/>
      <c r="L382" s="212"/>
      <c r="M382" s="213"/>
      <c r="N382" s="214"/>
      <c r="O382" s="214"/>
      <c r="P382" s="214"/>
      <c r="Q382" s="214"/>
      <c r="R382" s="214"/>
      <c r="S382" s="214"/>
      <c r="T382" s="215"/>
      <c r="AT382" s="216" t="s">
        <v>135</v>
      </c>
      <c r="AU382" s="216" t="s">
        <v>82</v>
      </c>
      <c r="AV382" s="13" t="s">
        <v>84</v>
      </c>
      <c r="AW382" s="13" t="s">
        <v>30</v>
      </c>
      <c r="AX382" s="13" t="s">
        <v>74</v>
      </c>
      <c r="AY382" s="216" t="s">
        <v>125</v>
      </c>
    </row>
    <row r="383" spans="1:65" s="12" customFormat="1">
      <c r="B383" s="196"/>
      <c r="C383" s="197"/>
      <c r="D383" s="191" t="s">
        <v>135</v>
      </c>
      <c r="E383" s="198" t="s">
        <v>1</v>
      </c>
      <c r="F383" s="199" t="s">
        <v>279</v>
      </c>
      <c r="G383" s="197"/>
      <c r="H383" s="198" t="s">
        <v>1</v>
      </c>
      <c r="I383" s="197"/>
      <c r="J383" s="197"/>
      <c r="K383" s="197"/>
      <c r="L383" s="201"/>
      <c r="M383" s="202"/>
      <c r="N383" s="203"/>
      <c r="O383" s="203"/>
      <c r="P383" s="203"/>
      <c r="Q383" s="203"/>
      <c r="R383" s="203"/>
      <c r="S383" s="203"/>
      <c r="T383" s="204"/>
      <c r="AT383" s="205" t="s">
        <v>135</v>
      </c>
      <c r="AU383" s="205" t="s">
        <v>82</v>
      </c>
      <c r="AV383" s="12" t="s">
        <v>82</v>
      </c>
      <c r="AW383" s="12" t="s">
        <v>30</v>
      </c>
      <c r="AX383" s="12" t="s">
        <v>74</v>
      </c>
      <c r="AY383" s="205" t="s">
        <v>125</v>
      </c>
    </row>
    <row r="384" spans="1:65" s="13" customFormat="1">
      <c r="B384" s="206"/>
      <c r="C384" s="207"/>
      <c r="D384" s="191" t="s">
        <v>135</v>
      </c>
      <c r="E384" s="208" t="s">
        <v>1</v>
      </c>
      <c r="F384" s="209" t="s">
        <v>84</v>
      </c>
      <c r="G384" s="207"/>
      <c r="H384" s="210">
        <v>2</v>
      </c>
      <c r="I384" s="207"/>
      <c r="J384" s="207"/>
      <c r="K384" s="207"/>
      <c r="L384" s="212"/>
      <c r="M384" s="213"/>
      <c r="N384" s="214"/>
      <c r="O384" s="214"/>
      <c r="P384" s="214"/>
      <c r="Q384" s="214"/>
      <c r="R384" s="214"/>
      <c r="S384" s="214"/>
      <c r="T384" s="215"/>
      <c r="AT384" s="216" t="s">
        <v>135</v>
      </c>
      <c r="AU384" s="216" t="s">
        <v>82</v>
      </c>
      <c r="AV384" s="13" t="s">
        <v>84</v>
      </c>
      <c r="AW384" s="13" t="s">
        <v>30</v>
      </c>
      <c r="AX384" s="13" t="s">
        <v>74</v>
      </c>
      <c r="AY384" s="216" t="s">
        <v>125</v>
      </c>
    </row>
    <row r="385" spans="1:65" s="14" customFormat="1">
      <c r="B385" s="217"/>
      <c r="C385" s="218"/>
      <c r="D385" s="191" t="s">
        <v>135</v>
      </c>
      <c r="E385" s="219" t="s">
        <v>1</v>
      </c>
      <c r="F385" s="220" t="s">
        <v>138</v>
      </c>
      <c r="G385" s="218"/>
      <c r="H385" s="221">
        <v>8</v>
      </c>
      <c r="I385" s="218"/>
      <c r="J385" s="218"/>
      <c r="K385" s="218"/>
      <c r="L385" s="223"/>
      <c r="M385" s="224"/>
      <c r="N385" s="225"/>
      <c r="O385" s="225"/>
      <c r="P385" s="225"/>
      <c r="Q385" s="225"/>
      <c r="R385" s="225"/>
      <c r="S385" s="225"/>
      <c r="T385" s="226"/>
      <c r="AT385" s="227" t="s">
        <v>135</v>
      </c>
      <c r="AU385" s="227" t="s">
        <v>82</v>
      </c>
      <c r="AV385" s="14" t="s">
        <v>132</v>
      </c>
      <c r="AW385" s="14" t="s">
        <v>30</v>
      </c>
      <c r="AX385" s="14" t="s">
        <v>82</v>
      </c>
      <c r="AY385" s="227" t="s">
        <v>125</v>
      </c>
    </row>
    <row r="386" spans="1:65" s="12" customFormat="1">
      <c r="B386" s="196"/>
      <c r="C386" s="197"/>
      <c r="D386" s="191" t="s">
        <v>135</v>
      </c>
      <c r="E386" s="198" t="s">
        <v>1</v>
      </c>
      <c r="F386" s="199" t="s">
        <v>139</v>
      </c>
      <c r="G386" s="197"/>
      <c r="H386" s="198" t="s">
        <v>1</v>
      </c>
      <c r="I386" s="197"/>
      <c r="J386" s="197"/>
      <c r="K386" s="197"/>
      <c r="L386" s="201"/>
      <c r="M386" s="202"/>
      <c r="N386" s="203"/>
      <c r="O386" s="203"/>
      <c r="P386" s="203"/>
      <c r="Q386" s="203"/>
      <c r="R386" s="203"/>
      <c r="S386" s="203"/>
      <c r="T386" s="204"/>
      <c r="AT386" s="205" t="s">
        <v>135</v>
      </c>
      <c r="AU386" s="205" t="s">
        <v>82</v>
      </c>
      <c r="AV386" s="12" t="s">
        <v>82</v>
      </c>
      <c r="AW386" s="12" t="s">
        <v>30</v>
      </c>
      <c r="AX386" s="12" t="s">
        <v>74</v>
      </c>
      <c r="AY386" s="205" t="s">
        <v>125</v>
      </c>
    </row>
    <row r="387" spans="1:65" s="2" customFormat="1" ht="24.2" customHeight="1">
      <c r="A387" s="33"/>
      <c r="B387" s="34"/>
      <c r="C387" s="177" t="s">
        <v>300</v>
      </c>
      <c r="D387" s="177" t="s">
        <v>126</v>
      </c>
      <c r="E387" s="178" t="s">
        <v>301</v>
      </c>
      <c r="F387" s="179" t="s">
        <v>302</v>
      </c>
      <c r="G387" s="180" t="s">
        <v>159</v>
      </c>
      <c r="H387" s="181">
        <v>9</v>
      </c>
      <c r="I387" s="241"/>
      <c r="J387" s="183">
        <f>ROUND(I387*H387,2)</f>
        <v>0</v>
      </c>
      <c r="K387" s="179" t="s">
        <v>130</v>
      </c>
      <c r="L387" s="184"/>
      <c r="M387" s="185" t="s">
        <v>1</v>
      </c>
      <c r="N387" s="186" t="s">
        <v>39</v>
      </c>
      <c r="O387" s="70"/>
      <c r="P387" s="187">
        <f>O387*H387</f>
        <v>0</v>
      </c>
      <c r="Q387" s="187">
        <v>0.12311999999999999</v>
      </c>
      <c r="R387" s="187">
        <f>Q387*H387</f>
        <v>1.10808</v>
      </c>
      <c r="S387" s="187">
        <v>0</v>
      </c>
      <c r="T387" s="188">
        <f>S387*H387</f>
        <v>0</v>
      </c>
      <c r="U387" s="33"/>
      <c r="V387" s="33"/>
      <c r="W387" s="33"/>
      <c r="X387" s="33"/>
      <c r="Y387" s="33"/>
      <c r="Z387" s="33"/>
      <c r="AA387" s="33"/>
      <c r="AB387" s="33"/>
      <c r="AC387" s="33"/>
      <c r="AD387" s="33"/>
      <c r="AE387" s="33"/>
      <c r="AR387" s="189" t="s">
        <v>131</v>
      </c>
      <c r="AT387" s="189" t="s">
        <v>126</v>
      </c>
      <c r="AU387" s="189" t="s">
        <v>82</v>
      </c>
      <c r="AY387" s="16" t="s">
        <v>125</v>
      </c>
      <c r="BE387" s="190">
        <f>IF(N387="základní",J387,0)</f>
        <v>0</v>
      </c>
      <c r="BF387" s="190">
        <f>IF(N387="snížená",J387,0)</f>
        <v>0</v>
      </c>
      <c r="BG387" s="190">
        <f>IF(N387="zákl. přenesená",J387,0)</f>
        <v>0</v>
      </c>
      <c r="BH387" s="190">
        <f>IF(N387="sníž. přenesená",J387,0)</f>
        <v>0</v>
      </c>
      <c r="BI387" s="190">
        <f>IF(N387="nulová",J387,0)</f>
        <v>0</v>
      </c>
      <c r="BJ387" s="16" t="s">
        <v>82</v>
      </c>
      <c r="BK387" s="190">
        <f>ROUND(I387*H387,2)</f>
        <v>0</v>
      </c>
      <c r="BL387" s="16" t="s">
        <v>132</v>
      </c>
      <c r="BM387" s="189" t="s">
        <v>303</v>
      </c>
    </row>
    <row r="388" spans="1:65" s="2" customFormat="1">
      <c r="A388" s="33"/>
      <c r="B388" s="34"/>
      <c r="C388" s="35"/>
      <c r="D388" s="191" t="s">
        <v>134</v>
      </c>
      <c r="E388" s="35"/>
      <c r="F388" s="192" t="s">
        <v>302</v>
      </c>
      <c r="G388" s="35"/>
      <c r="H388" s="35"/>
      <c r="I388" s="35"/>
      <c r="J388" s="35"/>
      <c r="K388" s="35"/>
      <c r="L388" s="38"/>
      <c r="M388" s="194"/>
      <c r="N388" s="195"/>
      <c r="O388" s="70"/>
      <c r="P388" s="70"/>
      <c r="Q388" s="70"/>
      <c r="R388" s="70"/>
      <c r="S388" s="70"/>
      <c r="T388" s="71"/>
      <c r="U388" s="33"/>
      <c r="V388" s="33"/>
      <c r="W388" s="33"/>
      <c r="X388" s="33"/>
      <c r="Y388" s="33"/>
      <c r="Z388" s="33"/>
      <c r="AA388" s="33"/>
      <c r="AB388" s="33"/>
      <c r="AC388" s="33"/>
      <c r="AD388" s="33"/>
      <c r="AE388" s="33"/>
      <c r="AT388" s="16" t="s">
        <v>134</v>
      </c>
      <c r="AU388" s="16" t="s">
        <v>82</v>
      </c>
    </row>
    <row r="389" spans="1:65" s="12" customFormat="1">
      <c r="B389" s="196"/>
      <c r="C389" s="197"/>
      <c r="D389" s="191" t="s">
        <v>135</v>
      </c>
      <c r="E389" s="198" t="s">
        <v>1</v>
      </c>
      <c r="F389" s="199" t="s">
        <v>193</v>
      </c>
      <c r="G389" s="197"/>
      <c r="H389" s="198" t="s">
        <v>1</v>
      </c>
      <c r="I389" s="197"/>
      <c r="J389" s="197"/>
      <c r="K389" s="197"/>
      <c r="L389" s="201"/>
      <c r="M389" s="202"/>
      <c r="N389" s="203"/>
      <c r="O389" s="203"/>
      <c r="P389" s="203"/>
      <c r="Q389" s="203"/>
      <c r="R389" s="203"/>
      <c r="S389" s="203"/>
      <c r="T389" s="204"/>
      <c r="AT389" s="205" t="s">
        <v>135</v>
      </c>
      <c r="AU389" s="205" t="s">
        <v>82</v>
      </c>
      <c r="AV389" s="12" t="s">
        <v>82</v>
      </c>
      <c r="AW389" s="12" t="s">
        <v>30</v>
      </c>
      <c r="AX389" s="12" t="s">
        <v>74</v>
      </c>
      <c r="AY389" s="205" t="s">
        <v>125</v>
      </c>
    </row>
    <row r="390" spans="1:65" s="13" customFormat="1">
      <c r="B390" s="206"/>
      <c r="C390" s="207"/>
      <c r="D390" s="191" t="s">
        <v>135</v>
      </c>
      <c r="E390" s="208" t="s">
        <v>1</v>
      </c>
      <c r="F390" s="209" t="s">
        <v>156</v>
      </c>
      <c r="G390" s="207"/>
      <c r="H390" s="210">
        <v>3</v>
      </c>
      <c r="I390" s="207"/>
      <c r="J390" s="207"/>
      <c r="K390" s="207"/>
      <c r="L390" s="212"/>
      <c r="M390" s="213"/>
      <c r="N390" s="214"/>
      <c r="O390" s="214"/>
      <c r="P390" s="214"/>
      <c r="Q390" s="214"/>
      <c r="R390" s="214"/>
      <c r="S390" s="214"/>
      <c r="T390" s="215"/>
      <c r="AT390" s="216" t="s">
        <v>135</v>
      </c>
      <c r="AU390" s="216" t="s">
        <v>82</v>
      </c>
      <c r="AV390" s="13" t="s">
        <v>84</v>
      </c>
      <c r="AW390" s="13" t="s">
        <v>30</v>
      </c>
      <c r="AX390" s="13" t="s">
        <v>74</v>
      </c>
      <c r="AY390" s="216" t="s">
        <v>125</v>
      </c>
    </row>
    <row r="391" spans="1:65" s="12" customFormat="1">
      <c r="B391" s="196"/>
      <c r="C391" s="197"/>
      <c r="D391" s="191" t="s">
        <v>135</v>
      </c>
      <c r="E391" s="198" t="s">
        <v>1</v>
      </c>
      <c r="F391" s="199" t="s">
        <v>278</v>
      </c>
      <c r="G391" s="197"/>
      <c r="H391" s="198" t="s">
        <v>1</v>
      </c>
      <c r="I391" s="197"/>
      <c r="J391" s="197"/>
      <c r="K391" s="197"/>
      <c r="L391" s="201"/>
      <c r="M391" s="202"/>
      <c r="N391" s="203"/>
      <c r="O391" s="203"/>
      <c r="P391" s="203"/>
      <c r="Q391" s="203"/>
      <c r="R391" s="203"/>
      <c r="S391" s="203"/>
      <c r="T391" s="204"/>
      <c r="AT391" s="205" t="s">
        <v>135</v>
      </c>
      <c r="AU391" s="205" t="s">
        <v>82</v>
      </c>
      <c r="AV391" s="12" t="s">
        <v>82</v>
      </c>
      <c r="AW391" s="12" t="s">
        <v>30</v>
      </c>
      <c r="AX391" s="12" t="s">
        <v>74</v>
      </c>
      <c r="AY391" s="205" t="s">
        <v>125</v>
      </c>
    </row>
    <row r="392" spans="1:65" s="13" customFormat="1">
      <c r="B392" s="206"/>
      <c r="C392" s="207"/>
      <c r="D392" s="191" t="s">
        <v>135</v>
      </c>
      <c r="E392" s="208" t="s">
        <v>1</v>
      </c>
      <c r="F392" s="209" t="s">
        <v>84</v>
      </c>
      <c r="G392" s="207"/>
      <c r="H392" s="210">
        <v>2</v>
      </c>
      <c r="I392" s="207"/>
      <c r="J392" s="207"/>
      <c r="K392" s="207"/>
      <c r="L392" s="212"/>
      <c r="M392" s="213"/>
      <c r="N392" s="214"/>
      <c r="O392" s="214"/>
      <c r="P392" s="214"/>
      <c r="Q392" s="214"/>
      <c r="R392" s="214"/>
      <c r="S392" s="214"/>
      <c r="T392" s="215"/>
      <c r="AT392" s="216" t="s">
        <v>135</v>
      </c>
      <c r="AU392" s="216" t="s">
        <v>82</v>
      </c>
      <c r="AV392" s="13" t="s">
        <v>84</v>
      </c>
      <c r="AW392" s="13" t="s">
        <v>30</v>
      </c>
      <c r="AX392" s="13" t="s">
        <v>74</v>
      </c>
      <c r="AY392" s="216" t="s">
        <v>125</v>
      </c>
    </row>
    <row r="393" spans="1:65" s="12" customFormat="1">
      <c r="B393" s="196"/>
      <c r="C393" s="197"/>
      <c r="D393" s="191" t="s">
        <v>135</v>
      </c>
      <c r="E393" s="198" t="s">
        <v>1</v>
      </c>
      <c r="F393" s="199" t="s">
        <v>186</v>
      </c>
      <c r="G393" s="197"/>
      <c r="H393" s="198" t="s">
        <v>1</v>
      </c>
      <c r="I393" s="197"/>
      <c r="J393" s="197"/>
      <c r="K393" s="197"/>
      <c r="L393" s="201"/>
      <c r="M393" s="202"/>
      <c r="N393" s="203"/>
      <c r="O393" s="203"/>
      <c r="P393" s="203"/>
      <c r="Q393" s="203"/>
      <c r="R393" s="203"/>
      <c r="S393" s="203"/>
      <c r="T393" s="204"/>
      <c r="AT393" s="205" t="s">
        <v>135</v>
      </c>
      <c r="AU393" s="205" t="s">
        <v>82</v>
      </c>
      <c r="AV393" s="12" t="s">
        <v>82</v>
      </c>
      <c r="AW393" s="12" t="s">
        <v>30</v>
      </c>
      <c r="AX393" s="12" t="s">
        <v>74</v>
      </c>
      <c r="AY393" s="205" t="s">
        <v>125</v>
      </c>
    </row>
    <row r="394" spans="1:65" s="13" customFormat="1">
      <c r="B394" s="206"/>
      <c r="C394" s="207"/>
      <c r="D394" s="191" t="s">
        <v>135</v>
      </c>
      <c r="E394" s="208" t="s">
        <v>1</v>
      </c>
      <c r="F394" s="209" t="s">
        <v>84</v>
      </c>
      <c r="G394" s="207"/>
      <c r="H394" s="210">
        <v>2</v>
      </c>
      <c r="I394" s="207"/>
      <c r="J394" s="207"/>
      <c r="K394" s="207"/>
      <c r="L394" s="212"/>
      <c r="M394" s="213"/>
      <c r="N394" s="214"/>
      <c r="O394" s="214"/>
      <c r="P394" s="214"/>
      <c r="Q394" s="214"/>
      <c r="R394" s="214"/>
      <c r="S394" s="214"/>
      <c r="T394" s="215"/>
      <c r="AT394" s="216" t="s">
        <v>135</v>
      </c>
      <c r="AU394" s="216" t="s">
        <v>82</v>
      </c>
      <c r="AV394" s="13" t="s">
        <v>84</v>
      </c>
      <c r="AW394" s="13" t="s">
        <v>30</v>
      </c>
      <c r="AX394" s="13" t="s">
        <v>74</v>
      </c>
      <c r="AY394" s="216" t="s">
        <v>125</v>
      </c>
    </row>
    <row r="395" spans="1:65" s="12" customFormat="1">
      <c r="B395" s="196"/>
      <c r="C395" s="197"/>
      <c r="D395" s="191" t="s">
        <v>135</v>
      </c>
      <c r="E395" s="198" t="s">
        <v>1</v>
      </c>
      <c r="F395" s="199" t="s">
        <v>279</v>
      </c>
      <c r="G395" s="197"/>
      <c r="H395" s="198" t="s">
        <v>1</v>
      </c>
      <c r="I395" s="197"/>
      <c r="J395" s="197"/>
      <c r="K395" s="197"/>
      <c r="L395" s="201"/>
      <c r="M395" s="202"/>
      <c r="N395" s="203"/>
      <c r="O395" s="203"/>
      <c r="P395" s="203"/>
      <c r="Q395" s="203"/>
      <c r="R395" s="203"/>
      <c r="S395" s="203"/>
      <c r="T395" s="204"/>
      <c r="AT395" s="205" t="s">
        <v>135</v>
      </c>
      <c r="AU395" s="205" t="s">
        <v>82</v>
      </c>
      <c r="AV395" s="12" t="s">
        <v>82</v>
      </c>
      <c r="AW395" s="12" t="s">
        <v>30</v>
      </c>
      <c r="AX395" s="12" t="s">
        <v>74</v>
      </c>
      <c r="AY395" s="205" t="s">
        <v>125</v>
      </c>
    </row>
    <row r="396" spans="1:65" s="13" customFormat="1">
      <c r="B396" s="206"/>
      <c r="C396" s="207"/>
      <c r="D396" s="191" t="s">
        <v>135</v>
      </c>
      <c r="E396" s="208" t="s">
        <v>1</v>
      </c>
      <c r="F396" s="209" t="s">
        <v>84</v>
      </c>
      <c r="G396" s="207"/>
      <c r="H396" s="210">
        <v>2</v>
      </c>
      <c r="I396" s="207"/>
      <c r="J396" s="207"/>
      <c r="K396" s="207"/>
      <c r="L396" s="212"/>
      <c r="M396" s="213"/>
      <c r="N396" s="214"/>
      <c r="O396" s="214"/>
      <c r="P396" s="214"/>
      <c r="Q396" s="214"/>
      <c r="R396" s="214"/>
      <c r="S396" s="214"/>
      <c r="T396" s="215"/>
      <c r="AT396" s="216" t="s">
        <v>135</v>
      </c>
      <c r="AU396" s="216" t="s">
        <v>82</v>
      </c>
      <c r="AV396" s="13" t="s">
        <v>84</v>
      </c>
      <c r="AW396" s="13" t="s">
        <v>30</v>
      </c>
      <c r="AX396" s="13" t="s">
        <v>74</v>
      </c>
      <c r="AY396" s="216" t="s">
        <v>125</v>
      </c>
    </row>
    <row r="397" spans="1:65" s="14" customFormat="1">
      <c r="B397" s="217"/>
      <c r="C397" s="218"/>
      <c r="D397" s="191" t="s">
        <v>135</v>
      </c>
      <c r="E397" s="219" t="s">
        <v>1</v>
      </c>
      <c r="F397" s="220" t="s">
        <v>138</v>
      </c>
      <c r="G397" s="218"/>
      <c r="H397" s="221">
        <v>9</v>
      </c>
      <c r="I397" s="218"/>
      <c r="J397" s="218"/>
      <c r="K397" s="218"/>
      <c r="L397" s="223"/>
      <c r="M397" s="224"/>
      <c r="N397" s="225"/>
      <c r="O397" s="225"/>
      <c r="P397" s="225"/>
      <c r="Q397" s="225"/>
      <c r="R397" s="225"/>
      <c r="S397" s="225"/>
      <c r="T397" s="226"/>
      <c r="AT397" s="227" t="s">
        <v>135</v>
      </c>
      <c r="AU397" s="227" t="s">
        <v>82</v>
      </c>
      <c r="AV397" s="14" t="s">
        <v>132</v>
      </c>
      <c r="AW397" s="14" t="s">
        <v>30</v>
      </c>
      <c r="AX397" s="14" t="s">
        <v>82</v>
      </c>
      <c r="AY397" s="227" t="s">
        <v>125</v>
      </c>
    </row>
    <row r="398" spans="1:65" s="12" customFormat="1">
      <c r="B398" s="196"/>
      <c r="C398" s="197"/>
      <c r="D398" s="191" t="s">
        <v>135</v>
      </c>
      <c r="E398" s="198" t="s">
        <v>1</v>
      </c>
      <c r="F398" s="199" t="s">
        <v>139</v>
      </c>
      <c r="G398" s="197"/>
      <c r="H398" s="198" t="s">
        <v>1</v>
      </c>
      <c r="I398" s="197"/>
      <c r="J398" s="197"/>
      <c r="K398" s="197"/>
      <c r="L398" s="201"/>
      <c r="M398" s="202"/>
      <c r="N398" s="203"/>
      <c r="O398" s="203"/>
      <c r="P398" s="203"/>
      <c r="Q398" s="203"/>
      <c r="R398" s="203"/>
      <c r="S398" s="203"/>
      <c r="T398" s="204"/>
      <c r="AT398" s="205" t="s">
        <v>135</v>
      </c>
      <c r="AU398" s="205" t="s">
        <v>82</v>
      </c>
      <c r="AV398" s="12" t="s">
        <v>82</v>
      </c>
      <c r="AW398" s="12" t="s">
        <v>30</v>
      </c>
      <c r="AX398" s="12" t="s">
        <v>74</v>
      </c>
      <c r="AY398" s="205" t="s">
        <v>125</v>
      </c>
    </row>
    <row r="399" spans="1:65" s="2" customFormat="1" ht="24.2" customHeight="1">
      <c r="A399" s="33"/>
      <c r="B399" s="34"/>
      <c r="C399" s="177" t="s">
        <v>304</v>
      </c>
      <c r="D399" s="177" t="s">
        <v>126</v>
      </c>
      <c r="E399" s="178" t="s">
        <v>305</v>
      </c>
      <c r="F399" s="179" t="s">
        <v>306</v>
      </c>
      <c r="G399" s="180" t="s">
        <v>159</v>
      </c>
      <c r="H399" s="181">
        <v>8</v>
      </c>
      <c r="I399" s="241"/>
      <c r="J399" s="183">
        <f>ROUND(I399*H399,2)</f>
        <v>0</v>
      </c>
      <c r="K399" s="179" t="s">
        <v>130</v>
      </c>
      <c r="L399" s="184"/>
      <c r="M399" s="185" t="s">
        <v>1</v>
      </c>
      <c r="N399" s="186" t="s">
        <v>39</v>
      </c>
      <c r="O399" s="70"/>
      <c r="P399" s="187">
        <f>O399*H399</f>
        <v>0</v>
      </c>
      <c r="Q399" s="187">
        <v>0.12684999999999999</v>
      </c>
      <c r="R399" s="187">
        <f>Q399*H399</f>
        <v>1.0147999999999999</v>
      </c>
      <c r="S399" s="187">
        <v>0</v>
      </c>
      <c r="T399" s="188">
        <f>S399*H399</f>
        <v>0</v>
      </c>
      <c r="U399" s="33"/>
      <c r="V399" s="33"/>
      <c r="W399" s="33"/>
      <c r="X399" s="33"/>
      <c r="Y399" s="33"/>
      <c r="Z399" s="33"/>
      <c r="AA399" s="33"/>
      <c r="AB399" s="33"/>
      <c r="AC399" s="33"/>
      <c r="AD399" s="33"/>
      <c r="AE399" s="33"/>
      <c r="AR399" s="189" t="s">
        <v>131</v>
      </c>
      <c r="AT399" s="189" t="s">
        <v>126</v>
      </c>
      <c r="AU399" s="189" t="s">
        <v>82</v>
      </c>
      <c r="AY399" s="16" t="s">
        <v>125</v>
      </c>
      <c r="BE399" s="190">
        <f>IF(N399="základní",J399,0)</f>
        <v>0</v>
      </c>
      <c r="BF399" s="190">
        <f>IF(N399="snížená",J399,0)</f>
        <v>0</v>
      </c>
      <c r="BG399" s="190">
        <f>IF(N399="zákl. přenesená",J399,0)</f>
        <v>0</v>
      </c>
      <c r="BH399" s="190">
        <f>IF(N399="sníž. přenesená",J399,0)</f>
        <v>0</v>
      </c>
      <c r="BI399" s="190">
        <f>IF(N399="nulová",J399,0)</f>
        <v>0</v>
      </c>
      <c r="BJ399" s="16" t="s">
        <v>82</v>
      </c>
      <c r="BK399" s="190">
        <f>ROUND(I399*H399,2)</f>
        <v>0</v>
      </c>
      <c r="BL399" s="16" t="s">
        <v>132</v>
      </c>
      <c r="BM399" s="189" t="s">
        <v>307</v>
      </c>
    </row>
    <row r="400" spans="1:65" s="2" customFormat="1">
      <c r="A400" s="33"/>
      <c r="B400" s="34"/>
      <c r="C400" s="35"/>
      <c r="D400" s="191" t="s">
        <v>134</v>
      </c>
      <c r="E400" s="35"/>
      <c r="F400" s="192" t="s">
        <v>306</v>
      </c>
      <c r="G400" s="35"/>
      <c r="H400" s="35"/>
      <c r="I400" s="35"/>
      <c r="J400" s="35"/>
      <c r="K400" s="35"/>
      <c r="L400" s="38"/>
      <c r="M400" s="194"/>
      <c r="N400" s="195"/>
      <c r="O400" s="70"/>
      <c r="P400" s="70"/>
      <c r="Q400" s="70"/>
      <c r="R400" s="70"/>
      <c r="S400" s="70"/>
      <c r="T400" s="71"/>
      <c r="U400" s="33"/>
      <c r="V400" s="33"/>
      <c r="W400" s="33"/>
      <c r="X400" s="33"/>
      <c r="Y400" s="33"/>
      <c r="Z400" s="33"/>
      <c r="AA400" s="33"/>
      <c r="AB400" s="33"/>
      <c r="AC400" s="33"/>
      <c r="AD400" s="33"/>
      <c r="AE400" s="33"/>
      <c r="AT400" s="16" t="s">
        <v>134</v>
      </c>
      <c r="AU400" s="16" t="s">
        <v>82</v>
      </c>
    </row>
    <row r="401" spans="1:65" s="12" customFormat="1">
      <c r="B401" s="196"/>
      <c r="C401" s="197"/>
      <c r="D401" s="191" t="s">
        <v>135</v>
      </c>
      <c r="E401" s="198" t="s">
        <v>1</v>
      </c>
      <c r="F401" s="199" t="s">
        <v>193</v>
      </c>
      <c r="G401" s="197"/>
      <c r="H401" s="198" t="s">
        <v>1</v>
      </c>
      <c r="I401" s="197"/>
      <c r="J401" s="197"/>
      <c r="K401" s="197"/>
      <c r="L401" s="201"/>
      <c r="M401" s="202"/>
      <c r="N401" s="203"/>
      <c r="O401" s="203"/>
      <c r="P401" s="203"/>
      <c r="Q401" s="203"/>
      <c r="R401" s="203"/>
      <c r="S401" s="203"/>
      <c r="T401" s="204"/>
      <c r="AT401" s="205" t="s">
        <v>135</v>
      </c>
      <c r="AU401" s="205" t="s">
        <v>82</v>
      </c>
      <c r="AV401" s="12" t="s">
        <v>82</v>
      </c>
      <c r="AW401" s="12" t="s">
        <v>30</v>
      </c>
      <c r="AX401" s="12" t="s">
        <v>74</v>
      </c>
      <c r="AY401" s="205" t="s">
        <v>125</v>
      </c>
    </row>
    <row r="402" spans="1:65" s="13" customFormat="1">
      <c r="B402" s="206"/>
      <c r="C402" s="207"/>
      <c r="D402" s="191" t="s">
        <v>135</v>
      </c>
      <c r="E402" s="208" t="s">
        <v>1</v>
      </c>
      <c r="F402" s="209" t="s">
        <v>84</v>
      </c>
      <c r="G402" s="207"/>
      <c r="H402" s="210">
        <v>2</v>
      </c>
      <c r="I402" s="207"/>
      <c r="J402" s="207"/>
      <c r="K402" s="207"/>
      <c r="L402" s="212"/>
      <c r="M402" s="213"/>
      <c r="N402" s="214"/>
      <c r="O402" s="214"/>
      <c r="P402" s="214"/>
      <c r="Q402" s="214"/>
      <c r="R402" s="214"/>
      <c r="S402" s="214"/>
      <c r="T402" s="215"/>
      <c r="AT402" s="216" t="s">
        <v>135</v>
      </c>
      <c r="AU402" s="216" t="s">
        <v>82</v>
      </c>
      <c r="AV402" s="13" t="s">
        <v>84</v>
      </c>
      <c r="AW402" s="13" t="s">
        <v>30</v>
      </c>
      <c r="AX402" s="13" t="s">
        <v>74</v>
      </c>
      <c r="AY402" s="216" t="s">
        <v>125</v>
      </c>
    </row>
    <row r="403" spans="1:65" s="12" customFormat="1">
      <c r="B403" s="196"/>
      <c r="C403" s="197"/>
      <c r="D403" s="191" t="s">
        <v>135</v>
      </c>
      <c r="E403" s="198" t="s">
        <v>1</v>
      </c>
      <c r="F403" s="199" t="s">
        <v>278</v>
      </c>
      <c r="G403" s="197"/>
      <c r="H403" s="198" t="s">
        <v>1</v>
      </c>
      <c r="I403" s="197"/>
      <c r="J403" s="197"/>
      <c r="K403" s="197"/>
      <c r="L403" s="201"/>
      <c r="M403" s="202"/>
      <c r="N403" s="203"/>
      <c r="O403" s="203"/>
      <c r="P403" s="203"/>
      <c r="Q403" s="203"/>
      <c r="R403" s="203"/>
      <c r="S403" s="203"/>
      <c r="T403" s="204"/>
      <c r="AT403" s="205" t="s">
        <v>135</v>
      </c>
      <c r="AU403" s="205" t="s">
        <v>82</v>
      </c>
      <c r="AV403" s="12" t="s">
        <v>82</v>
      </c>
      <c r="AW403" s="12" t="s">
        <v>30</v>
      </c>
      <c r="AX403" s="12" t="s">
        <v>74</v>
      </c>
      <c r="AY403" s="205" t="s">
        <v>125</v>
      </c>
    </row>
    <row r="404" spans="1:65" s="13" customFormat="1">
      <c r="B404" s="206"/>
      <c r="C404" s="207"/>
      <c r="D404" s="191" t="s">
        <v>135</v>
      </c>
      <c r="E404" s="208" t="s">
        <v>1</v>
      </c>
      <c r="F404" s="209" t="s">
        <v>84</v>
      </c>
      <c r="G404" s="207"/>
      <c r="H404" s="210">
        <v>2</v>
      </c>
      <c r="I404" s="207"/>
      <c r="J404" s="207"/>
      <c r="K404" s="207"/>
      <c r="L404" s="212"/>
      <c r="M404" s="213"/>
      <c r="N404" s="214"/>
      <c r="O404" s="214"/>
      <c r="P404" s="214"/>
      <c r="Q404" s="214"/>
      <c r="R404" s="214"/>
      <c r="S404" s="214"/>
      <c r="T404" s="215"/>
      <c r="AT404" s="216" t="s">
        <v>135</v>
      </c>
      <c r="AU404" s="216" t="s">
        <v>82</v>
      </c>
      <c r="AV404" s="13" t="s">
        <v>84</v>
      </c>
      <c r="AW404" s="13" t="s">
        <v>30</v>
      </c>
      <c r="AX404" s="13" t="s">
        <v>74</v>
      </c>
      <c r="AY404" s="216" t="s">
        <v>125</v>
      </c>
    </row>
    <row r="405" spans="1:65" s="12" customFormat="1">
      <c r="B405" s="196"/>
      <c r="C405" s="197"/>
      <c r="D405" s="191" t="s">
        <v>135</v>
      </c>
      <c r="E405" s="198" t="s">
        <v>1</v>
      </c>
      <c r="F405" s="199" t="s">
        <v>186</v>
      </c>
      <c r="G405" s="197"/>
      <c r="H405" s="198" t="s">
        <v>1</v>
      </c>
      <c r="I405" s="197"/>
      <c r="J405" s="197"/>
      <c r="K405" s="197"/>
      <c r="L405" s="201"/>
      <c r="M405" s="202"/>
      <c r="N405" s="203"/>
      <c r="O405" s="203"/>
      <c r="P405" s="203"/>
      <c r="Q405" s="203"/>
      <c r="R405" s="203"/>
      <c r="S405" s="203"/>
      <c r="T405" s="204"/>
      <c r="AT405" s="205" t="s">
        <v>135</v>
      </c>
      <c r="AU405" s="205" t="s">
        <v>82</v>
      </c>
      <c r="AV405" s="12" t="s">
        <v>82</v>
      </c>
      <c r="AW405" s="12" t="s">
        <v>30</v>
      </c>
      <c r="AX405" s="12" t="s">
        <v>74</v>
      </c>
      <c r="AY405" s="205" t="s">
        <v>125</v>
      </c>
    </row>
    <row r="406" spans="1:65" s="13" customFormat="1">
      <c r="B406" s="206"/>
      <c r="C406" s="207"/>
      <c r="D406" s="191" t="s">
        <v>135</v>
      </c>
      <c r="E406" s="208" t="s">
        <v>1</v>
      </c>
      <c r="F406" s="209" t="s">
        <v>84</v>
      </c>
      <c r="G406" s="207"/>
      <c r="H406" s="210">
        <v>2</v>
      </c>
      <c r="I406" s="207"/>
      <c r="J406" s="207"/>
      <c r="K406" s="207"/>
      <c r="L406" s="212"/>
      <c r="M406" s="213"/>
      <c r="N406" s="214"/>
      <c r="O406" s="214"/>
      <c r="P406" s="214"/>
      <c r="Q406" s="214"/>
      <c r="R406" s="214"/>
      <c r="S406" s="214"/>
      <c r="T406" s="215"/>
      <c r="AT406" s="216" t="s">
        <v>135</v>
      </c>
      <c r="AU406" s="216" t="s">
        <v>82</v>
      </c>
      <c r="AV406" s="13" t="s">
        <v>84</v>
      </c>
      <c r="AW406" s="13" t="s">
        <v>30</v>
      </c>
      <c r="AX406" s="13" t="s">
        <v>74</v>
      </c>
      <c r="AY406" s="216" t="s">
        <v>125</v>
      </c>
    </row>
    <row r="407" spans="1:65" s="12" customFormat="1">
      <c r="B407" s="196"/>
      <c r="C407" s="197"/>
      <c r="D407" s="191" t="s">
        <v>135</v>
      </c>
      <c r="E407" s="198" t="s">
        <v>1</v>
      </c>
      <c r="F407" s="199" t="s">
        <v>279</v>
      </c>
      <c r="G407" s="197"/>
      <c r="H407" s="198" t="s">
        <v>1</v>
      </c>
      <c r="I407" s="197"/>
      <c r="J407" s="197"/>
      <c r="K407" s="197"/>
      <c r="L407" s="201"/>
      <c r="M407" s="202"/>
      <c r="N407" s="203"/>
      <c r="O407" s="203"/>
      <c r="P407" s="203"/>
      <c r="Q407" s="203"/>
      <c r="R407" s="203"/>
      <c r="S407" s="203"/>
      <c r="T407" s="204"/>
      <c r="AT407" s="205" t="s">
        <v>135</v>
      </c>
      <c r="AU407" s="205" t="s">
        <v>82</v>
      </c>
      <c r="AV407" s="12" t="s">
        <v>82</v>
      </c>
      <c r="AW407" s="12" t="s">
        <v>30</v>
      </c>
      <c r="AX407" s="12" t="s">
        <v>74</v>
      </c>
      <c r="AY407" s="205" t="s">
        <v>125</v>
      </c>
    </row>
    <row r="408" spans="1:65" s="13" customFormat="1">
      <c r="B408" s="206"/>
      <c r="C408" s="207"/>
      <c r="D408" s="191" t="s">
        <v>135</v>
      </c>
      <c r="E408" s="208" t="s">
        <v>1</v>
      </c>
      <c r="F408" s="209" t="s">
        <v>84</v>
      </c>
      <c r="G408" s="207"/>
      <c r="H408" s="210">
        <v>2</v>
      </c>
      <c r="I408" s="207"/>
      <c r="J408" s="207"/>
      <c r="K408" s="207"/>
      <c r="L408" s="212"/>
      <c r="M408" s="213"/>
      <c r="N408" s="214"/>
      <c r="O408" s="214"/>
      <c r="P408" s="214"/>
      <c r="Q408" s="214"/>
      <c r="R408" s="214"/>
      <c r="S408" s="214"/>
      <c r="T408" s="215"/>
      <c r="AT408" s="216" t="s">
        <v>135</v>
      </c>
      <c r="AU408" s="216" t="s">
        <v>82</v>
      </c>
      <c r="AV408" s="13" t="s">
        <v>84</v>
      </c>
      <c r="AW408" s="13" t="s">
        <v>30</v>
      </c>
      <c r="AX408" s="13" t="s">
        <v>74</v>
      </c>
      <c r="AY408" s="216" t="s">
        <v>125</v>
      </c>
    </row>
    <row r="409" spans="1:65" s="14" customFormat="1">
      <c r="B409" s="217"/>
      <c r="C409" s="218"/>
      <c r="D409" s="191" t="s">
        <v>135</v>
      </c>
      <c r="E409" s="219" t="s">
        <v>1</v>
      </c>
      <c r="F409" s="220" t="s">
        <v>138</v>
      </c>
      <c r="G409" s="218"/>
      <c r="H409" s="221">
        <v>8</v>
      </c>
      <c r="I409" s="218"/>
      <c r="J409" s="218"/>
      <c r="K409" s="218"/>
      <c r="L409" s="223"/>
      <c r="M409" s="224"/>
      <c r="N409" s="225"/>
      <c r="O409" s="225"/>
      <c r="P409" s="225"/>
      <c r="Q409" s="225"/>
      <c r="R409" s="225"/>
      <c r="S409" s="225"/>
      <c r="T409" s="226"/>
      <c r="AT409" s="227" t="s">
        <v>135</v>
      </c>
      <c r="AU409" s="227" t="s">
        <v>82</v>
      </c>
      <c r="AV409" s="14" t="s">
        <v>132</v>
      </c>
      <c r="AW409" s="14" t="s">
        <v>30</v>
      </c>
      <c r="AX409" s="14" t="s">
        <v>82</v>
      </c>
      <c r="AY409" s="227" t="s">
        <v>125</v>
      </c>
    </row>
    <row r="410" spans="1:65" s="12" customFormat="1">
      <c r="B410" s="196"/>
      <c r="C410" s="197"/>
      <c r="D410" s="191" t="s">
        <v>135</v>
      </c>
      <c r="E410" s="198" t="s">
        <v>1</v>
      </c>
      <c r="F410" s="199" t="s">
        <v>139</v>
      </c>
      <c r="G410" s="197"/>
      <c r="H410" s="198" t="s">
        <v>1</v>
      </c>
      <c r="I410" s="197"/>
      <c r="J410" s="197"/>
      <c r="K410" s="197"/>
      <c r="L410" s="201"/>
      <c r="M410" s="202"/>
      <c r="N410" s="203"/>
      <c r="O410" s="203"/>
      <c r="P410" s="203"/>
      <c r="Q410" s="203"/>
      <c r="R410" s="203"/>
      <c r="S410" s="203"/>
      <c r="T410" s="204"/>
      <c r="AT410" s="205" t="s">
        <v>135</v>
      </c>
      <c r="AU410" s="205" t="s">
        <v>82</v>
      </c>
      <c r="AV410" s="12" t="s">
        <v>82</v>
      </c>
      <c r="AW410" s="12" t="s">
        <v>30</v>
      </c>
      <c r="AX410" s="12" t="s">
        <v>74</v>
      </c>
      <c r="AY410" s="205" t="s">
        <v>125</v>
      </c>
    </row>
    <row r="411" spans="1:65" s="2" customFormat="1" ht="24.2" customHeight="1">
      <c r="A411" s="33"/>
      <c r="B411" s="34"/>
      <c r="C411" s="177" t="s">
        <v>308</v>
      </c>
      <c r="D411" s="177" t="s">
        <v>126</v>
      </c>
      <c r="E411" s="178" t="s">
        <v>309</v>
      </c>
      <c r="F411" s="179" t="s">
        <v>310</v>
      </c>
      <c r="G411" s="180" t="s">
        <v>159</v>
      </c>
      <c r="H411" s="181">
        <v>5</v>
      </c>
      <c r="I411" s="241"/>
      <c r="J411" s="183">
        <f>ROUND(I411*H411,2)</f>
        <v>0</v>
      </c>
      <c r="K411" s="179" t="s">
        <v>130</v>
      </c>
      <c r="L411" s="184"/>
      <c r="M411" s="185" t="s">
        <v>1</v>
      </c>
      <c r="N411" s="186" t="s">
        <v>39</v>
      </c>
      <c r="O411" s="70"/>
      <c r="P411" s="187">
        <f>O411*H411</f>
        <v>0</v>
      </c>
      <c r="Q411" s="187">
        <v>0.13058</v>
      </c>
      <c r="R411" s="187">
        <f>Q411*H411</f>
        <v>0.65290000000000004</v>
      </c>
      <c r="S411" s="187">
        <v>0</v>
      </c>
      <c r="T411" s="188">
        <f>S411*H411</f>
        <v>0</v>
      </c>
      <c r="U411" s="33"/>
      <c r="V411" s="33"/>
      <c r="W411" s="33"/>
      <c r="X411" s="33"/>
      <c r="Y411" s="33"/>
      <c r="Z411" s="33"/>
      <c r="AA411" s="33"/>
      <c r="AB411" s="33"/>
      <c r="AC411" s="33"/>
      <c r="AD411" s="33"/>
      <c r="AE411" s="33"/>
      <c r="AR411" s="189" t="s">
        <v>131</v>
      </c>
      <c r="AT411" s="189" t="s">
        <v>126</v>
      </c>
      <c r="AU411" s="189" t="s">
        <v>82</v>
      </c>
      <c r="AY411" s="16" t="s">
        <v>125</v>
      </c>
      <c r="BE411" s="190">
        <f>IF(N411="základní",J411,0)</f>
        <v>0</v>
      </c>
      <c r="BF411" s="190">
        <f>IF(N411="snížená",J411,0)</f>
        <v>0</v>
      </c>
      <c r="BG411" s="190">
        <f>IF(N411="zákl. přenesená",J411,0)</f>
        <v>0</v>
      </c>
      <c r="BH411" s="190">
        <f>IF(N411="sníž. přenesená",J411,0)</f>
        <v>0</v>
      </c>
      <c r="BI411" s="190">
        <f>IF(N411="nulová",J411,0)</f>
        <v>0</v>
      </c>
      <c r="BJ411" s="16" t="s">
        <v>82</v>
      </c>
      <c r="BK411" s="190">
        <f>ROUND(I411*H411,2)</f>
        <v>0</v>
      </c>
      <c r="BL411" s="16" t="s">
        <v>132</v>
      </c>
      <c r="BM411" s="189" t="s">
        <v>311</v>
      </c>
    </row>
    <row r="412" spans="1:65" s="2" customFormat="1">
      <c r="A412" s="33"/>
      <c r="B412" s="34"/>
      <c r="C412" s="35"/>
      <c r="D412" s="191" t="s">
        <v>134</v>
      </c>
      <c r="E412" s="35"/>
      <c r="F412" s="192" t="s">
        <v>310</v>
      </c>
      <c r="G412" s="35"/>
      <c r="H412" s="35"/>
      <c r="I412" s="35"/>
      <c r="J412" s="35"/>
      <c r="K412" s="35"/>
      <c r="L412" s="38"/>
      <c r="M412" s="194"/>
      <c r="N412" s="195"/>
      <c r="O412" s="70"/>
      <c r="P412" s="70"/>
      <c r="Q412" s="70"/>
      <c r="R412" s="70"/>
      <c r="S412" s="70"/>
      <c r="T412" s="71"/>
      <c r="U412" s="33"/>
      <c r="V412" s="33"/>
      <c r="W412" s="33"/>
      <c r="X412" s="33"/>
      <c r="Y412" s="33"/>
      <c r="Z412" s="33"/>
      <c r="AA412" s="33"/>
      <c r="AB412" s="33"/>
      <c r="AC412" s="33"/>
      <c r="AD412" s="33"/>
      <c r="AE412" s="33"/>
      <c r="AT412" s="16" t="s">
        <v>134</v>
      </c>
      <c r="AU412" s="16" t="s">
        <v>82</v>
      </c>
    </row>
    <row r="413" spans="1:65" s="12" customFormat="1">
      <c r="B413" s="196"/>
      <c r="C413" s="197"/>
      <c r="D413" s="191" t="s">
        <v>135</v>
      </c>
      <c r="E413" s="198" t="s">
        <v>1</v>
      </c>
      <c r="F413" s="199" t="s">
        <v>193</v>
      </c>
      <c r="G413" s="197"/>
      <c r="H413" s="198" t="s">
        <v>1</v>
      </c>
      <c r="I413" s="197"/>
      <c r="J413" s="197"/>
      <c r="K413" s="197"/>
      <c r="L413" s="201"/>
      <c r="M413" s="202"/>
      <c r="N413" s="203"/>
      <c r="O413" s="203"/>
      <c r="P413" s="203"/>
      <c r="Q413" s="203"/>
      <c r="R413" s="203"/>
      <c r="S413" s="203"/>
      <c r="T413" s="204"/>
      <c r="AT413" s="205" t="s">
        <v>135</v>
      </c>
      <c r="AU413" s="205" t="s">
        <v>82</v>
      </c>
      <c r="AV413" s="12" t="s">
        <v>82</v>
      </c>
      <c r="AW413" s="12" t="s">
        <v>30</v>
      </c>
      <c r="AX413" s="12" t="s">
        <v>74</v>
      </c>
      <c r="AY413" s="205" t="s">
        <v>125</v>
      </c>
    </row>
    <row r="414" spans="1:65" s="13" customFormat="1">
      <c r="B414" s="206"/>
      <c r="C414" s="207"/>
      <c r="D414" s="191" t="s">
        <v>135</v>
      </c>
      <c r="E414" s="208" t="s">
        <v>1</v>
      </c>
      <c r="F414" s="209" t="s">
        <v>84</v>
      </c>
      <c r="G414" s="207"/>
      <c r="H414" s="210">
        <v>2</v>
      </c>
      <c r="I414" s="207"/>
      <c r="J414" s="207"/>
      <c r="K414" s="207"/>
      <c r="L414" s="212"/>
      <c r="M414" s="213"/>
      <c r="N414" s="214"/>
      <c r="O414" s="214"/>
      <c r="P414" s="214"/>
      <c r="Q414" s="214"/>
      <c r="R414" s="214"/>
      <c r="S414" s="214"/>
      <c r="T414" s="215"/>
      <c r="AT414" s="216" t="s">
        <v>135</v>
      </c>
      <c r="AU414" s="216" t="s">
        <v>82</v>
      </c>
      <c r="AV414" s="13" t="s">
        <v>84</v>
      </c>
      <c r="AW414" s="13" t="s">
        <v>30</v>
      </c>
      <c r="AX414" s="13" t="s">
        <v>74</v>
      </c>
      <c r="AY414" s="216" t="s">
        <v>125</v>
      </c>
    </row>
    <row r="415" spans="1:65" s="12" customFormat="1">
      <c r="B415" s="196"/>
      <c r="C415" s="197"/>
      <c r="D415" s="191" t="s">
        <v>135</v>
      </c>
      <c r="E415" s="198" t="s">
        <v>1</v>
      </c>
      <c r="F415" s="199" t="s">
        <v>278</v>
      </c>
      <c r="G415" s="197"/>
      <c r="H415" s="198" t="s">
        <v>1</v>
      </c>
      <c r="I415" s="197"/>
      <c r="J415" s="197"/>
      <c r="K415" s="197"/>
      <c r="L415" s="201"/>
      <c r="M415" s="202"/>
      <c r="N415" s="203"/>
      <c r="O415" s="203"/>
      <c r="P415" s="203"/>
      <c r="Q415" s="203"/>
      <c r="R415" s="203"/>
      <c r="S415" s="203"/>
      <c r="T415" s="204"/>
      <c r="AT415" s="205" t="s">
        <v>135</v>
      </c>
      <c r="AU415" s="205" t="s">
        <v>82</v>
      </c>
      <c r="AV415" s="12" t="s">
        <v>82</v>
      </c>
      <c r="AW415" s="12" t="s">
        <v>30</v>
      </c>
      <c r="AX415" s="12" t="s">
        <v>74</v>
      </c>
      <c r="AY415" s="205" t="s">
        <v>125</v>
      </c>
    </row>
    <row r="416" spans="1:65" s="13" customFormat="1">
      <c r="B416" s="206"/>
      <c r="C416" s="207"/>
      <c r="D416" s="191" t="s">
        <v>135</v>
      </c>
      <c r="E416" s="208" t="s">
        <v>1</v>
      </c>
      <c r="F416" s="209" t="s">
        <v>82</v>
      </c>
      <c r="G416" s="207"/>
      <c r="H416" s="210">
        <v>1</v>
      </c>
      <c r="I416" s="207"/>
      <c r="J416" s="207"/>
      <c r="K416" s="207"/>
      <c r="L416" s="212"/>
      <c r="M416" s="213"/>
      <c r="N416" s="214"/>
      <c r="O416" s="214"/>
      <c r="P416" s="214"/>
      <c r="Q416" s="214"/>
      <c r="R416" s="214"/>
      <c r="S416" s="214"/>
      <c r="T416" s="215"/>
      <c r="AT416" s="216" t="s">
        <v>135</v>
      </c>
      <c r="AU416" s="216" t="s">
        <v>82</v>
      </c>
      <c r="AV416" s="13" t="s">
        <v>84</v>
      </c>
      <c r="AW416" s="13" t="s">
        <v>30</v>
      </c>
      <c r="AX416" s="13" t="s">
        <v>74</v>
      </c>
      <c r="AY416" s="216" t="s">
        <v>125</v>
      </c>
    </row>
    <row r="417" spans="1:65" s="12" customFormat="1">
      <c r="B417" s="196"/>
      <c r="C417" s="197"/>
      <c r="D417" s="191" t="s">
        <v>135</v>
      </c>
      <c r="E417" s="198" t="s">
        <v>1</v>
      </c>
      <c r="F417" s="199" t="s">
        <v>186</v>
      </c>
      <c r="G417" s="197"/>
      <c r="H417" s="198" t="s">
        <v>1</v>
      </c>
      <c r="I417" s="197"/>
      <c r="J417" s="197"/>
      <c r="K417" s="197"/>
      <c r="L417" s="201"/>
      <c r="M417" s="202"/>
      <c r="N417" s="203"/>
      <c r="O417" s="203"/>
      <c r="P417" s="203"/>
      <c r="Q417" s="203"/>
      <c r="R417" s="203"/>
      <c r="S417" s="203"/>
      <c r="T417" s="204"/>
      <c r="AT417" s="205" t="s">
        <v>135</v>
      </c>
      <c r="AU417" s="205" t="s">
        <v>82</v>
      </c>
      <c r="AV417" s="12" t="s">
        <v>82</v>
      </c>
      <c r="AW417" s="12" t="s">
        <v>30</v>
      </c>
      <c r="AX417" s="12" t="s">
        <v>74</v>
      </c>
      <c r="AY417" s="205" t="s">
        <v>125</v>
      </c>
    </row>
    <row r="418" spans="1:65" s="13" customFormat="1">
      <c r="B418" s="206"/>
      <c r="C418" s="207"/>
      <c r="D418" s="191" t="s">
        <v>135</v>
      </c>
      <c r="E418" s="208" t="s">
        <v>1</v>
      </c>
      <c r="F418" s="209" t="s">
        <v>82</v>
      </c>
      <c r="G418" s="207"/>
      <c r="H418" s="210">
        <v>1</v>
      </c>
      <c r="I418" s="207"/>
      <c r="J418" s="207"/>
      <c r="K418" s="207"/>
      <c r="L418" s="212"/>
      <c r="M418" s="213"/>
      <c r="N418" s="214"/>
      <c r="O418" s="214"/>
      <c r="P418" s="214"/>
      <c r="Q418" s="214"/>
      <c r="R418" s="214"/>
      <c r="S418" s="214"/>
      <c r="T418" s="215"/>
      <c r="AT418" s="216" t="s">
        <v>135</v>
      </c>
      <c r="AU418" s="216" t="s">
        <v>82</v>
      </c>
      <c r="AV418" s="13" t="s">
        <v>84</v>
      </c>
      <c r="AW418" s="13" t="s">
        <v>30</v>
      </c>
      <c r="AX418" s="13" t="s">
        <v>74</v>
      </c>
      <c r="AY418" s="216" t="s">
        <v>125</v>
      </c>
    </row>
    <row r="419" spans="1:65" s="12" customFormat="1">
      <c r="B419" s="196"/>
      <c r="C419" s="197"/>
      <c r="D419" s="191" t="s">
        <v>135</v>
      </c>
      <c r="E419" s="198" t="s">
        <v>1</v>
      </c>
      <c r="F419" s="199" t="s">
        <v>279</v>
      </c>
      <c r="G419" s="197"/>
      <c r="H419" s="198" t="s">
        <v>1</v>
      </c>
      <c r="I419" s="197"/>
      <c r="J419" s="197"/>
      <c r="K419" s="197"/>
      <c r="L419" s="201"/>
      <c r="M419" s="202"/>
      <c r="N419" s="203"/>
      <c r="O419" s="203"/>
      <c r="P419" s="203"/>
      <c r="Q419" s="203"/>
      <c r="R419" s="203"/>
      <c r="S419" s="203"/>
      <c r="T419" s="204"/>
      <c r="AT419" s="205" t="s">
        <v>135</v>
      </c>
      <c r="AU419" s="205" t="s">
        <v>82</v>
      </c>
      <c r="AV419" s="12" t="s">
        <v>82</v>
      </c>
      <c r="AW419" s="12" t="s">
        <v>30</v>
      </c>
      <c r="AX419" s="12" t="s">
        <v>74</v>
      </c>
      <c r="AY419" s="205" t="s">
        <v>125</v>
      </c>
    </row>
    <row r="420" spans="1:65" s="13" customFormat="1">
      <c r="B420" s="206"/>
      <c r="C420" s="207"/>
      <c r="D420" s="191" t="s">
        <v>135</v>
      </c>
      <c r="E420" s="208" t="s">
        <v>1</v>
      </c>
      <c r="F420" s="209" t="s">
        <v>82</v>
      </c>
      <c r="G420" s="207"/>
      <c r="H420" s="210">
        <v>1</v>
      </c>
      <c r="I420" s="207"/>
      <c r="J420" s="207"/>
      <c r="K420" s="207"/>
      <c r="L420" s="212"/>
      <c r="M420" s="213"/>
      <c r="N420" s="214"/>
      <c r="O420" s="214"/>
      <c r="P420" s="214"/>
      <c r="Q420" s="214"/>
      <c r="R420" s="214"/>
      <c r="S420" s="214"/>
      <c r="T420" s="215"/>
      <c r="AT420" s="216" t="s">
        <v>135</v>
      </c>
      <c r="AU420" s="216" t="s">
        <v>82</v>
      </c>
      <c r="AV420" s="13" t="s">
        <v>84</v>
      </c>
      <c r="AW420" s="13" t="s">
        <v>30</v>
      </c>
      <c r="AX420" s="13" t="s">
        <v>74</v>
      </c>
      <c r="AY420" s="216" t="s">
        <v>125</v>
      </c>
    </row>
    <row r="421" spans="1:65" s="14" customFormat="1">
      <c r="B421" s="217"/>
      <c r="C421" s="218"/>
      <c r="D421" s="191" t="s">
        <v>135</v>
      </c>
      <c r="E421" s="219" t="s">
        <v>1</v>
      </c>
      <c r="F421" s="220" t="s">
        <v>138</v>
      </c>
      <c r="G421" s="218"/>
      <c r="H421" s="221">
        <v>5</v>
      </c>
      <c r="I421" s="218"/>
      <c r="J421" s="218"/>
      <c r="K421" s="218"/>
      <c r="L421" s="223"/>
      <c r="M421" s="224"/>
      <c r="N421" s="225"/>
      <c r="O421" s="225"/>
      <c r="P421" s="225"/>
      <c r="Q421" s="225"/>
      <c r="R421" s="225"/>
      <c r="S421" s="225"/>
      <c r="T421" s="226"/>
      <c r="AT421" s="227" t="s">
        <v>135</v>
      </c>
      <c r="AU421" s="227" t="s">
        <v>82</v>
      </c>
      <c r="AV421" s="14" t="s">
        <v>132</v>
      </c>
      <c r="AW421" s="14" t="s">
        <v>30</v>
      </c>
      <c r="AX421" s="14" t="s">
        <v>82</v>
      </c>
      <c r="AY421" s="227" t="s">
        <v>125</v>
      </c>
    </row>
    <row r="422" spans="1:65" s="12" customFormat="1">
      <c r="B422" s="196"/>
      <c r="C422" s="197"/>
      <c r="D422" s="191" t="s">
        <v>135</v>
      </c>
      <c r="E422" s="198" t="s">
        <v>1</v>
      </c>
      <c r="F422" s="199" t="s">
        <v>139</v>
      </c>
      <c r="G422" s="197"/>
      <c r="H422" s="198" t="s">
        <v>1</v>
      </c>
      <c r="I422" s="197"/>
      <c r="J422" s="197"/>
      <c r="K422" s="197"/>
      <c r="L422" s="201"/>
      <c r="M422" s="202"/>
      <c r="N422" s="203"/>
      <c r="O422" s="203"/>
      <c r="P422" s="203"/>
      <c r="Q422" s="203"/>
      <c r="R422" s="203"/>
      <c r="S422" s="203"/>
      <c r="T422" s="204"/>
      <c r="AT422" s="205" t="s">
        <v>135</v>
      </c>
      <c r="AU422" s="205" t="s">
        <v>82</v>
      </c>
      <c r="AV422" s="12" t="s">
        <v>82</v>
      </c>
      <c r="AW422" s="12" t="s">
        <v>30</v>
      </c>
      <c r="AX422" s="12" t="s">
        <v>74</v>
      </c>
      <c r="AY422" s="205" t="s">
        <v>125</v>
      </c>
    </row>
    <row r="423" spans="1:65" s="2" customFormat="1" ht="24.2" customHeight="1">
      <c r="A423" s="33"/>
      <c r="B423" s="34"/>
      <c r="C423" s="177" t="s">
        <v>312</v>
      </c>
      <c r="D423" s="177" t="s">
        <v>126</v>
      </c>
      <c r="E423" s="178" t="s">
        <v>313</v>
      </c>
      <c r="F423" s="179" t="s">
        <v>314</v>
      </c>
      <c r="G423" s="180" t="s">
        <v>159</v>
      </c>
      <c r="H423" s="181">
        <v>8</v>
      </c>
      <c r="I423" s="241"/>
      <c r="J423" s="183">
        <f>ROUND(I423*H423,2)</f>
        <v>0</v>
      </c>
      <c r="K423" s="179" t="s">
        <v>130</v>
      </c>
      <c r="L423" s="184"/>
      <c r="M423" s="185" t="s">
        <v>1</v>
      </c>
      <c r="N423" s="186" t="s">
        <v>39</v>
      </c>
      <c r="O423" s="70"/>
      <c r="P423" s="187">
        <f>O423*H423</f>
        <v>0</v>
      </c>
      <c r="Q423" s="187">
        <v>0.13431000000000001</v>
      </c>
      <c r="R423" s="187">
        <f>Q423*H423</f>
        <v>1.0744800000000001</v>
      </c>
      <c r="S423" s="187">
        <v>0</v>
      </c>
      <c r="T423" s="188">
        <f>S423*H423</f>
        <v>0</v>
      </c>
      <c r="U423" s="33"/>
      <c r="V423" s="33"/>
      <c r="W423" s="33"/>
      <c r="X423" s="33"/>
      <c r="Y423" s="33"/>
      <c r="Z423" s="33"/>
      <c r="AA423" s="33"/>
      <c r="AB423" s="33"/>
      <c r="AC423" s="33"/>
      <c r="AD423" s="33"/>
      <c r="AE423" s="33"/>
      <c r="AR423" s="189" t="s">
        <v>131</v>
      </c>
      <c r="AT423" s="189" t="s">
        <v>126</v>
      </c>
      <c r="AU423" s="189" t="s">
        <v>82</v>
      </c>
      <c r="AY423" s="16" t="s">
        <v>125</v>
      </c>
      <c r="BE423" s="190">
        <f>IF(N423="základní",J423,0)</f>
        <v>0</v>
      </c>
      <c r="BF423" s="190">
        <f>IF(N423="snížená",J423,0)</f>
        <v>0</v>
      </c>
      <c r="BG423" s="190">
        <f>IF(N423="zákl. přenesená",J423,0)</f>
        <v>0</v>
      </c>
      <c r="BH423" s="190">
        <f>IF(N423="sníž. přenesená",J423,0)</f>
        <v>0</v>
      </c>
      <c r="BI423" s="190">
        <f>IF(N423="nulová",J423,0)</f>
        <v>0</v>
      </c>
      <c r="BJ423" s="16" t="s">
        <v>82</v>
      </c>
      <c r="BK423" s="190">
        <f>ROUND(I423*H423,2)</f>
        <v>0</v>
      </c>
      <c r="BL423" s="16" t="s">
        <v>132</v>
      </c>
      <c r="BM423" s="189" t="s">
        <v>315</v>
      </c>
    </row>
    <row r="424" spans="1:65" s="2" customFormat="1">
      <c r="A424" s="33"/>
      <c r="B424" s="34"/>
      <c r="C424" s="35"/>
      <c r="D424" s="191" t="s">
        <v>134</v>
      </c>
      <c r="E424" s="35"/>
      <c r="F424" s="192" t="s">
        <v>314</v>
      </c>
      <c r="G424" s="35"/>
      <c r="H424" s="35"/>
      <c r="I424" s="35"/>
      <c r="J424" s="35"/>
      <c r="K424" s="35"/>
      <c r="L424" s="38"/>
      <c r="M424" s="194"/>
      <c r="N424" s="195"/>
      <c r="O424" s="70"/>
      <c r="P424" s="70"/>
      <c r="Q424" s="70"/>
      <c r="R424" s="70"/>
      <c r="S424" s="70"/>
      <c r="T424" s="71"/>
      <c r="U424" s="33"/>
      <c r="V424" s="33"/>
      <c r="W424" s="33"/>
      <c r="X424" s="33"/>
      <c r="Y424" s="33"/>
      <c r="Z424" s="33"/>
      <c r="AA424" s="33"/>
      <c r="AB424" s="33"/>
      <c r="AC424" s="33"/>
      <c r="AD424" s="33"/>
      <c r="AE424" s="33"/>
      <c r="AT424" s="16" t="s">
        <v>134</v>
      </c>
      <c r="AU424" s="16" t="s">
        <v>82</v>
      </c>
    </row>
    <row r="425" spans="1:65" s="12" customFormat="1">
      <c r="B425" s="196"/>
      <c r="C425" s="197"/>
      <c r="D425" s="191" t="s">
        <v>135</v>
      </c>
      <c r="E425" s="198" t="s">
        <v>1</v>
      </c>
      <c r="F425" s="199" t="s">
        <v>193</v>
      </c>
      <c r="G425" s="197"/>
      <c r="H425" s="198" t="s">
        <v>1</v>
      </c>
      <c r="I425" s="197"/>
      <c r="J425" s="197"/>
      <c r="K425" s="197"/>
      <c r="L425" s="201"/>
      <c r="M425" s="202"/>
      <c r="N425" s="203"/>
      <c r="O425" s="203"/>
      <c r="P425" s="203"/>
      <c r="Q425" s="203"/>
      <c r="R425" s="203"/>
      <c r="S425" s="203"/>
      <c r="T425" s="204"/>
      <c r="AT425" s="205" t="s">
        <v>135</v>
      </c>
      <c r="AU425" s="205" t="s">
        <v>82</v>
      </c>
      <c r="AV425" s="12" t="s">
        <v>82</v>
      </c>
      <c r="AW425" s="12" t="s">
        <v>30</v>
      </c>
      <c r="AX425" s="12" t="s">
        <v>74</v>
      </c>
      <c r="AY425" s="205" t="s">
        <v>125</v>
      </c>
    </row>
    <row r="426" spans="1:65" s="13" customFormat="1">
      <c r="B426" s="206"/>
      <c r="C426" s="207"/>
      <c r="D426" s="191" t="s">
        <v>135</v>
      </c>
      <c r="E426" s="208" t="s">
        <v>1</v>
      </c>
      <c r="F426" s="209" t="s">
        <v>84</v>
      </c>
      <c r="G426" s="207"/>
      <c r="H426" s="210">
        <v>2</v>
      </c>
      <c r="I426" s="207"/>
      <c r="J426" s="207"/>
      <c r="K426" s="207"/>
      <c r="L426" s="212"/>
      <c r="M426" s="213"/>
      <c r="N426" s="214"/>
      <c r="O426" s="214"/>
      <c r="P426" s="214"/>
      <c r="Q426" s="214"/>
      <c r="R426" s="214"/>
      <c r="S426" s="214"/>
      <c r="T426" s="215"/>
      <c r="AT426" s="216" t="s">
        <v>135</v>
      </c>
      <c r="AU426" s="216" t="s">
        <v>82</v>
      </c>
      <c r="AV426" s="13" t="s">
        <v>84</v>
      </c>
      <c r="AW426" s="13" t="s">
        <v>30</v>
      </c>
      <c r="AX426" s="13" t="s">
        <v>74</v>
      </c>
      <c r="AY426" s="216" t="s">
        <v>125</v>
      </c>
    </row>
    <row r="427" spans="1:65" s="12" customFormat="1">
      <c r="B427" s="196"/>
      <c r="C427" s="197"/>
      <c r="D427" s="191" t="s">
        <v>135</v>
      </c>
      <c r="E427" s="198" t="s">
        <v>1</v>
      </c>
      <c r="F427" s="199" t="s">
        <v>278</v>
      </c>
      <c r="G427" s="197"/>
      <c r="H427" s="198" t="s">
        <v>1</v>
      </c>
      <c r="I427" s="197"/>
      <c r="J427" s="197"/>
      <c r="K427" s="197"/>
      <c r="L427" s="201"/>
      <c r="M427" s="202"/>
      <c r="N427" s="203"/>
      <c r="O427" s="203"/>
      <c r="P427" s="203"/>
      <c r="Q427" s="203"/>
      <c r="R427" s="203"/>
      <c r="S427" s="203"/>
      <c r="T427" s="204"/>
      <c r="AT427" s="205" t="s">
        <v>135</v>
      </c>
      <c r="AU427" s="205" t="s">
        <v>82</v>
      </c>
      <c r="AV427" s="12" t="s">
        <v>82</v>
      </c>
      <c r="AW427" s="12" t="s">
        <v>30</v>
      </c>
      <c r="AX427" s="12" t="s">
        <v>74</v>
      </c>
      <c r="AY427" s="205" t="s">
        <v>125</v>
      </c>
    </row>
    <row r="428" spans="1:65" s="13" customFormat="1">
      <c r="B428" s="206"/>
      <c r="C428" s="207"/>
      <c r="D428" s="191" t="s">
        <v>135</v>
      </c>
      <c r="E428" s="208" t="s">
        <v>1</v>
      </c>
      <c r="F428" s="209" t="s">
        <v>84</v>
      </c>
      <c r="G428" s="207"/>
      <c r="H428" s="210">
        <v>2</v>
      </c>
      <c r="I428" s="207"/>
      <c r="J428" s="207"/>
      <c r="K428" s="207"/>
      <c r="L428" s="212"/>
      <c r="M428" s="213"/>
      <c r="N428" s="214"/>
      <c r="O428" s="214"/>
      <c r="P428" s="214"/>
      <c r="Q428" s="214"/>
      <c r="R428" s="214"/>
      <c r="S428" s="214"/>
      <c r="T428" s="215"/>
      <c r="AT428" s="216" t="s">
        <v>135</v>
      </c>
      <c r="AU428" s="216" t="s">
        <v>82</v>
      </c>
      <c r="AV428" s="13" t="s">
        <v>84</v>
      </c>
      <c r="AW428" s="13" t="s">
        <v>30</v>
      </c>
      <c r="AX428" s="13" t="s">
        <v>74</v>
      </c>
      <c r="AY428" s="216" t="s">
        <v>125</v>
      </c>
    </row>
    <row r="429" spans="1:65" s="12" customFormat="1">
      <c r="B429" s="196"/>
      <c r="C429" s="197"/>
      <c r="D429" s="191" t="s">
        <v>135</v>
      </c>
      <c r="E429" s="198" t="s">
        <v>1</v>
      </c>
      <c r="F429" s="199" t="s">
        <v>186</v>
      </c>
      <c r="G429" s="197"/>
      <c r="H429" s="198" t="s">
        <v>1</v>
      </c>
      <c r="I429" s="197"/>
      <c r="J429" s="197"/>
      <c r="K429" s="197"/>
      <c r="L429" s="201"/>
      <c r="M429" s="202"/>
      <c r="N429" s="203"/>
      <c r="O429" s="203"/>
      <c r="P429" s="203"/>
      <c r="Q429" s="203"/>
      <c r="R429" s="203"/>
      <c r="S429" s="203"/>
      <c r="T429" s="204"/>
      <c r="AT429" s="205" t="s">
        <v>135</v>
      </c>
      <c r="AU429" s="205" t="s">
        <v>82</v>
      </c>
      <c r="AV429" s="12" t="s">
        <v>82</v>
      </c>
      <c r="AW429" s="12" t="s">
        <v>30</v>
      </c>
      <c r="AX429" s="12" t="s">
        <v>74</v>
      </c>
      <c r="AY429" s="205" t="s">
        <v>125</v>
      </c>
    </row>
    <row r="430" spans="1:65" s="13" customFormat="1">
      <c r="B430" s="206"/>
      <c r="C430" s="207"/>
      <c r="D430" s="191" t="s">
        <v>135</v>
      </c>
      <c r="E430" s="208" t="s">
        <v>1</v>
      </c>
      <c r="F430" s="209" t="s">
        <v>84</v>
      </c>
      <c r="G430" s="207"/>
      <c r="H430" s="210">
        <v>2</v>
      </c>
      <c r="I430" s="207"/>
      <c r="J430" s="207"/>
      <c r="K430" s="207"/>
      <c r="L430" s="212"/>
      <c r="M430" s="213"/>
      <c r="N430" s="214"/>
      <c r="O430" s="214"/>
      <c r="P430" s="214"/>
      <c r="Q430" s="214"/>
      <c r="R430" s="214"/>
      <c r="S430" s="214"/>
      <c r="T430" s="215"/>
      <c r="AT430" s="216" t="s">
        <v>135</v>
      </c>
      <c r="AU430" s="216" t="s">
        <v>82</v>
      </c>
      <c r="AV430" s="13" t="s">
        <v>84</v>
      </c>
      <c r="AW430" s="13" t="s">
        <v>30</v>
      </c>
      <c r="AX430" s="13" t="s">
        <v>74</v>
      </c>
      <c r="AY430" s="216" t="s">
        <v>125</v>
      </c>
    </row>
    <row r="431" spans="1:65" s="12" customFormat="1">
      <c r="B431" s="196"/>
      <c r="C431" s="197"/>
      <c r="D431" s="191" t="s">
        <v>135</v>
      </c>
      <c r="E431" s="198" t="s">
        <v>1</v>
      </c>
      <c r="F431" s="199" t="s">
        <v>279</v>
      </c>
      <c r="G431" s="197"/>
      <c r="H431" s="198" t="s">
        <v>1</v>
      </c>
      <c r="I431" s="197"/>
      <c r="J431" s="197"/>
      <c r="K431" s="197"/>
      <c r="L431" s="201"/>
      <c r="M431" s="202"/>
      <c r="N431" s="203"/>
      <c r="O431" s="203"/>
      <c r="P431" s="203"/>
      <c r="Q431" s="203"/>
      <c r="R431" s="203"/>
      <c r="S431" s="203"/>
      <c r="T431" s="204"/>
      <c r="AT431" s="205" t="s">
        <v>135</v>
      </c>
      <c r="AU431" s="205" t="s">
        <v>82</v>
      </c>
      <c r="AV431" s="12" t="s">
        <v>82</v>
      </c>
      <c r="AW431" s="12" t="s">
        <v>30</v>
      </c>
      <c r="AX431" s="12" t="s">
        <v>74</v>
      </c>
      <c r="AY431" s="205" t="s">
        <v>125</v>
      </c>
    </row>
    <row r="432" spans="1:65" s="13" customFormat="1">
      <c r="B432" s="206"/>
      <c r="C432" s="207"/>
      <c r="D432" s="191" t="s">
        <v>135</v>
      </c>
      <c r="E432" s="208" t="s">
        <v>1</v>
      </c>
      <c r="F432" s="209" t="s">
        <v>84</v>
      </c>
      <c r="G432" s="207"/>
      <c r="H432" s="210">
        <v>2</v>
      </c>
      <c r="I432" s="207"/>
      <c r="J432" s="207"/>
      <c r="K432" s="207"/>
      <c r="L432" s="212"/>
      <c r="M432" s="213"/>
      <c r="N432" s="214"/>
      <c r="O432" s="214"/>
      <c r="P432" s="214"/>
      <c r="Q432" s="214"/>
      <c r="R432" s="214"/>
      <c r="S432" s="214"/>
      <c r="T432" s="215"/>
      <c r="AT432" s="216" t="s">
        <v>135</v>
      </c>
      <c r="AU432" s="216" t="s">
        <v>82</v>
      </c>
      <c r="AV432" s="13" t="s">
        <v>84</v>
      </c>
      <c r="AW432" s="13" t="s">
        <v>30</v>
      </c>
      <c r="AX432" s="13" t="s">
        <v>74</v>
      </c>
      <c r="AY432" s="216" t="s">
        <v>125</v>
      </c>
    </row>
    <row r="433" spans="1:65" s="14" customFormat="1">
      <c r="B433" s="217"/>
      <c r="C433" s="218"/>
      <c r="D433" s="191" t="s">
        <v>135</v>
      </c>
      <c r="E433" s="219" t="s">
        <v>1</v>
      </c>
      <c r="F433" s="220" t="s">
        <v>138</v>
      </c>
      <c r="G433" s="218"/>
      <c r="H433" s="221">
        <v>8</v>
      </c>
      <c r="I433" s="218"/>
      <c r="J433" s="218"/>
      <c r="K433" s="218"/>
      <c r="L433" s="223"/>
      <c r="M433" s="224"/>
      <c r="N433" s="225"/>
      <c r="O433" s="225"/>
      <c r="P433" s="225"/>
      <c r="Q433" s="225"/>
      <c r="R433" s="225"/>
      <c r="S433" s="225"/>
      <c r="T433" s="226"/>
      <c r="AT433" s="227" t="s">
        <v>135</v>
      </c>
      <c r="AU433" s="227" t="s">
        <v>82</v>
      </c>
      <c r="AV433" s="14" t="s">
        <v>132</v>
      </c>
      <c r="AW433" s="14" t="s">
        <v>30</v>
      </c>
      <c r="AX433" s="14" t="s">
        <v>82</v>
      </c>
      <c r="AY433" s="227" t="s">
        <v>125</v>
      </c>
    </row>
    <row r="434" spans="1:65" s="12" customFormat="1">
      <c r="B434" s="196"/>
      <c r="C434" s="197"/>
      <c r="D434" s="191" t="s">
        <v>135</v>
      </c>
      <c r="E434" s="198" t="s">
        <v>1</v>
      </c>
      <c r="F434" s="199" t="s">
        <v>139</v>
      </c>
      <c r="G434" s="197"/>
      <c r="H434" s="198" t="s">
        <v>1</v>
      </c>
      <c r="I434" s="197"/>
      <c r="J434" s="197"/>
      <c r="K434" s="197"/>
      <c r="L434" s="201"/>
      <c r="M434" s="202"/>
      <c r="N434" s="203"/>
      <c r="O434" s="203"/>
      <c r="P434" s="203"/>
      <c r="Q434" s="203"/>
      <c r="R434" s="203"/>
      <c r="S434" s="203"/>
      <c r="T434" s="204"/>
      <c r="AT434" s="205" t="s">
        <v>135</v>
      </c>
      <c r="AU434" s="205" t="s">
        <v>82</v>
      </c>
      <c r="AV434" s="12" t="s">
        <v>82</v>
      </c>
      <c r="AW434" s="12" t="s">
        <v>30</v>
      </c>
      <c r="AX434" s="12" t="s">
        <v>74</v>
      </c>
      <c r="AY434" s="205" t="s">
        <v>125</v>
      </c>
    </row>
    <row r="435" spans="1:65" s="2" customFormat="1" ht="24.2" customHeight="1">
      <c r="A435" s="33"/>
      <c r="B435" s="34"/>
      <c r="C435" s="177" t="s">
        <v>316</v>
      </c>
      <c r="D435" s="177" t="s">
        <v>126</v>
      </c>
      <c r="E435" s="178" t="s">
        <v>317</v>
      </c>
      <c r="F435" s="179" t="s">
        <v>318</v>
      </c>
      <c r="G435" s="180" t="s">
        <v>159</v>
      </c>
      <c r="H435" s="181">
        <v>8</v>
      </c>
      <c r="I435" s="241"/>
      <c r="J435" s="183">
        <f>ROUND(I435*H435,2)</f>
        <v>0</v>
      </c>
      <c r="K435" s="179" t="s">
        <v>130</v>
      </c>
      <c r="L435" s="184"/>
      <c r="M435" s="185" t="s">
        <v>1</v>
      </c>
      <c r="N435" s="186" t="s">
        <v>39</v>
      </c>
      <c r="O435" s="70"/>
      <c r="P435" s="187">
        <f>O435*H435</f>
        <v>0</v>
      </c>
      <c r="Q435" s="187">
        <v>0.13804</v>
      </c>
      <c r="R435" s="187">
        <f>Q435*H435</f>
        <v>1.10432</v>
      </c>
      <c r="S435" s="187">
        <v>0</v>
      </c>
      <c r="T435" s="188">
        <f>S435*H435</f>
        <v>0</v>
      </c>
      <c r="U435" s="33"/>
      <c r="V435" s="33"/>
      <c r="W435" s="33"/>
      <c r="X435" s="33"/>
      <c r="Y435" s="33"/>
      <c r="Z435" s="33"/>
      <c r="AA435" s="33"/>
      <c r="AB435" s="33"/>
      <c r="AC435" s="33"/>
      <c r="AD435" s="33"/>
      <c r="AE435" s="33"/>
      <c r="AR435" s="189" t="s">
        <v>131</v>
      </c>
      <c r="AT435" s="189" t="s">
        <v>126</v>
      </c>
      <c r="AU435" s="189" t="s">
        <v>82</v>
      </c>
      <c r="AY435" s="16" t="s">
        <v>125</v>
      </c>
      <c r="BE435" s="190">
        <f>IF(N435="základní",J435,0)</f>
        <v>0</v>
      </c>
      <c r="BF435" s="190">
        <f>IF(N435="snížená",J435,0)</f>
        <v>0</v>
      </c>
      <c r="BG435" s="190">
        <f>IF(N435="zákl. přenesená",J435,0)</f>
        <v>0</v>
      </c>
      <c r="BH435" s="190">
        <f>IF(N435="sníž. přenesená",J435,0)</f>
        <v>0</v>
      </c>
      <c r="BI435" s="190">
        <f>IF(N435="nulová",J435,0)</f>
        <v>0</v>
      </c>
      <c r="BJ435" s="16" t="s">
        <v>82</v>
      </c>
      <c r="BK435" s="190">
        <f>ROUND(I435*H435,2)</f>
        <v>0</v>
      </c>
      <c r="BL435" s="16" t="s">
        <v>132</v>
      </c>
      <c r="BM435" s="189" t="s">
        <v>319</v>
      </c>
    </row>
    <row r="436" spans="1:65" s="2" customFormat="1">
      <c r="A436" s="33"/>
      <c r="B436" s="34"/>
      <c r="C436" s="35"/>
      <c r="D436" s="191" t="s">
        <v>134</v>
      </c>
      <c r="E436" s="35"/>
      <c r="F436" s="192" t="s">
        <v>318</v>
      </c>
      <c r="G436" s="35"/>
      <c r="H436" s="35"/>
      <c r="I436" s="35"/>
      <c r="J436" s="35"/>
      <c r="K436" s="35"/>
      <c r="L436" s="38"/>
      <c r="M436" s="194"/>
      <c r="N436" s="195"/>
      <c r="O436" s="70"/>
      <c r="P436" s="70"/>
      <c r="Q436" s="70"/>
      <c r="R436" s="70"/>
      <c r="S436" s="70"/>
      <c r="T436" s="71"/>
      <c r="U436" s="33"/>
      <c r="V436" s="33"/>
      <c r="W436" s="33"/>
      <c r="X436" s="33"/>
      <c r="Y436" s="33"/>
      <c r="Z436" s="33"/>
      <c r="AA436" s="33"/>
      <c r="AB436" s="33"/>
      <c r="AC436" s="33"/>
      <c r="AD436" s="33"/>
      <c r="AE436" s="33"/>
      <c r="AT436" s="16" t="s">
        <v>134</v>
      </c>
      <c r="AU436" s="16" t="s">
        <v>82</v>
      </c>
    </row>
    <row r="437" spans="1:65" s="12" customFormat="1">
      <c r="B437" s="196"/>
      <c r="C437" s="197"/>
      <c r="D437" s="191" t="s">
        <v>135</v>
      </c>
      <c r="E437" s="198" t="s">
        <v>1</v>
      </c>
      <c r="F437" s="199" t="s">
        <v>193</v>
      </c>
      <c r="G437" s="197"/>
      <c r="H437" s="198" t="s">
        <v>1</v>
      </c>
      <c r="I437" s="197"/>
      <c r="J437" s="197"/>
      <c r="K437" s="197"/>
      <c r="L437" s="201"/>
      <c r="M437" s="202"/>
      <c r="N437" s="203"/>
      <c r="O437" s="203"/>
      <c r="P437" s="203"/>
      <c r="Q437" s="203"/>
      <c r="R437" s="203"/>
      <c r="S437" s="203"/>
      <c r="T437" s="204"/>
      <c r="AT437" s="205" t="s">
        <v>135</v>
      </c>
      <c r="AU437" s="205" t="s">
        <v>82</v>
      </c>
      <c r="AV437" s="12" t="s">
        <v>82</v>
      </c>
      <c r="AW437" s="12" t="s">
        <v>30</v>
      </c>
      <c r="AX437" s="12" t="s">
        <v>74</v>
      </c>
      <c r="AY437" s="205" t="s">
        <v>125</v>
      </c>
    </row>
    <row r="438" spans="1:65" s="13" customFormat="1">
      <c r="B438" s="206"/>
      <c r="C438" s="207"/>
      <c r="D438" s="191" t="s">
        <v>135</v>
      </c>
      <c r="E438" s="208" t="s">
        <v>1</v>
      </c>
      <c r="F438" s="209" t="s">
        <v>84</v>
      </c>
      <c r="G438" s="207"/>
      <c r="H438" s="210">
        <v>2</v>
      </c>
      <c r="I438" s="207"/>
      <c r="J438" s="207"/>
      <c r="K438" s="207"/>
      <c r="L438" s="212"/>
      <c r="M438" s="213"/>
      <c r="N438" s="214"/>
      <c r="O438" s="214"/>
      <c r="P438" s="214"/>
      <c r="Q438" s="214"/>
      <c r="R438" s="214"/>
      <c r="S438" s="214"/>
      <c r="T438" s="215"/>
      <c r="AT438" s="216" t="s">
        <v>135</v>
      </c>
      <c r="AU438" s="216" t="s">
        <v>82</v>
      </c>
      <c r="AV438" s="13" t="s">
        <v>84</v>
      </c>
      <c r="AW438" s="13" t="s">
        <v>30</v>
      </c>
      <c r="AX438" s="13" t="s">
        <v>74</v>
      </c>
      <c r="AY438" s="216" t="s">
        <v>125</v>
      </c>
    </row>
    <row r="439" spans="1:65" s="12" customFormat="1">
      <c r="B439" s="196"/>
      <c r="C439" s="197"/>
      <c r="D439" s="191" t="s">
        <v>135</v>
      </c>
      <c r="E439" s="198" t="s">
        <v>1</v>
      </c>
      <c r="F439" s="199" t="s">
        <v>278</v>
      </c>
      <c r="G439" s="197"/>
      <c r="H439" s="198" t="s">
        <v>1</v>
      </c>
      <c r="I439" s="197"/>
      <c r="J439" s="197"/>
      <c r="K439" s="197"/>
      <c r="L439" s="201"/>
      <c r="M439" s="202"/>
      <c r="N439" s="203"/>
      <c r="O439" s="203"/>
      <c r="P439" s="203"/>
      <c r="Q439" s="203"/>
      <c r="R439" s="203"/>
      <c r="S439" s="203"/>
      <c r="T439" s="204"/>
      <c r="AT439" s="205" t="s">
        <v>135</v>
      </c>
      <c r="AU439" s="205" t="s">
        <v>82</v>
      </c>
      <c r="AV439" s="12" t="s">
        <v>82</v>
      </c>
      <c r="AW439" s="12" t="s">
        <v>30</v>
      </c>
      <c r="AX439" s="12" t="s">
        <v>74</v>
      </c>
      <c r="AY439" s="205" t="s">
        <v>125</v>
      </c>
    </row>
    <row r="440" spans="1:65" s="13" customFormat="1">
      <c r="B440" s="206"/>
      <c r="C440" s="207"/>
      <c r="D440" s="191" t="s">
        <v>135</v>
      </c>
      <c r="E440" s="208" t="s">
        <v>1</v>
      </c>
      <c r="F440" s="209" t="s">
        <v>84</v>
      </c>
      <c r="G440" s="207"/>
      <c r="H440" s="210">
        <v>2</v>
      </c>
      <c r="I440" s="207"/>
      <c r="J440" s="207"/>
      <c r="K440" s="207"/>
      <c r="L440" s="212"/>
      <c r="M440" s="213"/>
      <c r="N440" s="214"/>
      <c r="O440" s="214"/>
      <c r="P440" s="214"/>
      <c r="Q440" s="214"/>
      <c r="R440" s="214"/>
      <c r="S440" s="214"/>
      <c r="T440" s="215"/>
      <c r="AT440" s="216" t="s">
        <v>135</v>
      </c>
      <c r="AU440" s="216" t="s">
        <v>82</v>
      </c>
      <c r="AV440" s="13" t="s">
        <v>84</v>
      </c>
      <c r="AW440" s="13" t="s">
        <v>30</v>
      </c>
      <c r="AX440" s="13" t="s">
        <v>74</v>
      </c>
      <c r="AY440" s="216" t="s">
        <v>125</v>
      </c>
    </row>
    <row r="441" spans="1:65" s="12" customFormat="1">
      <c r="B441" s="196"/>
      <c r="C441" s="197"/>
      <c r="D441" s="191" t="s">
        <v>135</v>
      </c>
      <c r="E441" s="198" t="s">
        <v>1</v>
      </c>
      <c r="F441" s="199" t="s">
        <v>186</v>
      </c>
      <c r="G441" s="197"/>
      <c r="H441" s="198" t="s">
        <v>1</v>
      </c>
      <c r="I441" s="197"/>
      <c r="J441" s="197"/>
      <c r="K441" s="197"/>
      <c r="L441" s="201"/>
      <c r="M441" s="202"/>
      <c r="N441" s="203"/>
      <c r="O441" s="203"/>
      <c r="P441" s="203"/>
      <c r="Q441" s="203"/>
      <c r="R441" s="203"/>
      <c r="S441" s="203"/>
      <c r="T441" s="204"/>
      <c r="AT441" s="205" t="s">
        <v>135</v>
      </c>
      <c r="AU441" s="205" t="s">
        <v>82</v>
      </c>
      <c r="AV441" s="12" t="s">
        <v>82</v>
      </c>
      <c r="AW441" s="12" t="s">
        <v>30</v>
      </c>
      <c r="AX441" s="12" t="s">
        <v>74</v>
      </c>
      <c r="AY441" s="205" t="s">
        <v>125</v>
      </c>
    </row>
    <row r="442" spans="1:65" s="13" customFormat="1">
      <c r="B442" s="206"/>
      <c r="C442" s="207"/>
      <c r="D442" s="191" t="s">
        <v>135</v>
      </c>
      <c r="E442" s="208" t="s">
        <v>1</v>
      </c>
      <c r="F442" s="209" t="s">
        <v>84</v>
      </c>
      <c r="G442" s="207"/>
      <c r="H442" s="210">
        <v>2</v>
      </c>
      <c r="I442" s="207"/>
      <c r="J442" s="207"/>
      <c r="K442" s="207"/>
      <c r="L442" s="212"/>
      <c r="M442" s="213"/>
      <c r="N442" s="214"/>
      <c r="O442" s="214"/>
      <c r="P442" s="214"/>
      <c r="Q442" s="214"/>
      <c r="R442" s="214"/>
      <c r="S442" s="214"/>
      <c r="T442" s="215"/>
      <c r="AT442" s="216" t="s">
        <v>135</v>
      </c>
      <c r="AU442" s="216" t="s">
        <v>82</v>
      </c>
      <c r="AV442" s="13" t="s">
        <v>84</v>
      </c>
      <c r="AW442" s="13" t="s">
        <v>30</v>
      </c>
      <c r="AX442" s="13" t="s">
        <v>74</v>
      </c>
      <c r="AY442" s="216" t="s">
        <v>125</v>
      </c>
    </row>
    <row r="443" spans="1:65" s="12" customFormat="1">
      <c r="B443" s="196"/>
      <c r="C443" s="197"/>
      <c r="D443" s="191" t="s">
        <v>135</v>
      </c>
      <c r="E443" s="198" t="s">
        <v>1</v>
      </c>
      <c r="F443" s="199" t="s">
        <v>279</v>
      </c>
      <c r="G443" s="197"/>
      <c r="H443" s="198" t="s">
        <v>1</v>
      </c>
      <c r="I443" s="197"/>
      <c r="J443" s="197"/>
      <c r="K443" s="197"/>
      <c r="L443" s="201"/>
      <c r="M443" s="202"/>
      <c r="N443" s="203"/>
      <c r="O443" s="203"/>
      <c r="P443" s="203"/>
      <c r="Q443" s="203"/>
      <c r="R443" s="203"/>
      <c r="S443" s="203"/>
      <c r="T443" s="204"/>
      <c r="AT443" s="205" t="s">
        <v>135</v>
      </c>
      <c r="AU443" s="205" t="s">
        <v>82</v>
      </c>
      <c r="AV443" s="12" t="s">
        <v>82</v>
      </c>
      <c r="AW443" s="12" t="s">
        <v>30</v>
      </c>
      <c r="AX443" s="12" t="s">
        <v>74</v>
      </c>
      <c r="AY443" s="205" t="s">
        <v>125</v>
      </c>
    </row>
    <row r="444" spans="1:65" s="13" customFormat="1">
      <c r="B444" s="206"/>
      <c r="C444" s="207"/>
      <c r="D444" s="191" t="s">
        <v>135</v>
      </c>
      <c r="E444" s="208" t="s">
        <v>1</v>
      </c>
      <c r="F444" s="209" t="s">
        <v>84</v>
      </c>
      <c r="G444" s="207"/>
      <c r="H444" s="210">
        <v>2</v>
      </c>
      <c r="I444" s="207"/>
      <c r="J444" s="207"/>
      <c r="K444" s="207"/>
      <c r="L444" s="212"/>
      <c r="M444" s="213"/>
      <c r="N444" s="214"/>
      <c r="O444" s="214"/>
      <c r="P444" s="214"/>
      <c r="Q444" s="214"/>
      <c r="R444" s="214"/>
      <c r="S444" s="214"/>
      <c r="T444" s="215"/>
      <c r="AT444" s="216" t="s">
        <v>135</v>
      </c>
      <c r="AU444" s="216" t="s">
        <v>82</v>
      </c>
      <c r="AV444" s="13" t="s">
        <v>84</v>
      </c>
      <c r="AW444" s="13" t="s">
        <v>30</v>
      </c>
      <c r="AX444" s="13" t="s">
        <v>74</v>
      </c>
      <c r="AY444" s="216" t="s">
        <v>125</v>
      </c>
    </row>
    <row r="445" spans="1:65" s="14" customFormat="1">
      <c r="B445" s="217"/>
      <c r="C445" s="218"/>
      <c r="D445" s="191" t="s">
        <v>135</v>
      </c>
      <c r="E445" s="219" t="s">
        <v>1</v>
      </c>
      <c r="F445" s="220" t="s">
        <v>138</v>
      </c>
      <c r="G445" s="218"/>
      <c r="H445" s="221">
        <v>8</v>
      </c>
      <c r="I445" s="218"/>
      <c r="J445" s="218"/>
      <c r="K445" s="218"/>
      <c r="L445" s="223"/>
      <c r="M445" s="224"/>
      <c r="N445" s="225"/>
      <c r="O445" s="225"/>
      <c r="P445" s="225"/>
      <c r="Q445" s="225"/>
      <c r="R445" s="225"/>
      <c r="S445" s="225"/>
      <c r="T445" s="226"/>
      <c r="AT445" s="227" t="s">
        <v>135</v>
      </c>
      <c r="AU445" s="227" t="s">
        <v>82</v>
      </c>
      <c r="AV445" s="14" t="s">
        <v>132</v>
      </c>
      <c r="AW445" s="14" t="s">
        <v>30</v>
      </c>
      <c r="AX445" s="14" t="s">
        <v>82</v>
      </c>
      <c r="AY445" s="227" t="s">
        <v>125</v>
      </c>
    </row>
    <row r="446" spans="1:65" s="12" customFormat="1">
      <c r="B446" s="196"/>
      <c r="C446" s="197"/>
      <c r="D446" s="191" t="s">
        <v>135</v>
      </c>
      <c r="E446" s="198" t="s">
        <v>1</v>
      </c>
      <c r="F446" s="199" t="s">
        <v>139</v>
      </c>
      <c r="G446" s="197"/>
      <c r="H446" s="198" t="s">
        <v>1</v>
      </c>
      <c r="I446" s="197"/>
      <c r="J446" s="197"/>
      <c r="K446" s="197"/>
      <c r="L446" s="201"/>
      <c r="M446" s="202"/>
      <c r="N446" s="203"/>
      <c r="O446" s="203"/>
      <c r="P446" s="203"/>
      <c r="Q446" s="203"/>
      <c r="R446" s="203"/>
      <c r="S446" s="203"/>
      <c r="T446" s="204"/>
      <c r="AT446" s="205" t="s">
        <v>135</v>
      </c>
      <c r="AU446" s="205" t="s">
        <v>82</v>
      </c>
      <c r="AV446" s="12" t="s">
        <v>82</v>
      </c>
      <c r="AW446" s="12" t="s">
        <v>30</v>
      </c>
      <c r="AX446" s="12" t="s">
        <v>74</v>
      </c>
      <c r="AY446" s="205" t="s">
        <v>125</v>
      </c>
    </row>
    <row r="447" spans="1:65" s="2" customFormat="1" ht="24.2" customHeight="1">
      <c r="A447" s="33"/>
      <c r="B447" s="34"/>
      <c r="C447" s="177" t="s">
        <v>320</v>
      </c>
      <c r="D447" s="177" t="s">
        <v>126</v>
      </c>
      <c r="E447" s="178" t="s">
        <v>321</v>
      </c>
      <c r="F447" s="179" t="s">
        <v>322</v>
      </c>
      <c r="G447" s="180" t="s">
        <v>159</v>
      </c>
      <c r="H447" s="181">
        <v>5</v>
      </c>
      <c r="I447" s="241"/>
      <c r="J447" s="183">
        <f>ROUND(I447*H447,2)</f>
        <v>0</v>
      </c>
      <c r="K447" s="179" t="s">
        <v>130</v>
      </c>
      <c r="L447" s="184"/>
      <c r="M447" s="185" t="s">
        <v>1</v>
      </c>
      <c r="N447" s="186" t="s">
        <v>39</v>
      </c>
      <c r="O447" s="70"/>
      <c r="P447" s="187">
        <f>O447*H447</f>
        <v>0</v>
      </c>
      <c r="Q447" s="187">
        <v>0.14177000000000001</v>
      </c>
      <c r="R447" s="187">
        <f>Q447*H447</f>
        <v>0.70884999999999998</v>
      </c>
      <c r="S447" s="187">
        <v>0</v>
      </c>
      <c r="T447" s="188">
        <f>S447*H447</f>
        <v>0</v>
      </c>
      <c r="U447" s="33"/>
      <c r="V447" s="33"/>
      <c r="W447" s="33"/>
      <c r="X447" s="33"/>
      <c r="Y447" s="33"/>
      <c r="Z447" s="33"/>
      <c r="AA447" s="33"/>
      <c r="AB447" s="33"/>
      <c r="AC447" s="33"/>
      <c r="AD447" s="33"/>
      <c r="AE447" s="33"/>
      <c r="AR447" s="189" t="s">
        <v>131</v>
      </c>
      <c r="AT447" s="189" t="s">
        <v>126</v>
      </c>
      <c r="AU447" s="189" t="s">
        <v>82</v>
      </c>
      <c r="AY447" s="16" t="s">
        <v>125</v>
      </c>
      <c r="BE447" s="190">
        <f>IF(N447="základní",J447,0)</f>
        <v>0</v>
      </c>
      <c r="BF447" s="190">
        <f>IF(N447="snížená",J447,0)</f>
        <v>0</v>
      </c>
      <c r="BG447" s="190">
        <f>IF(N447="zákl. přenesená",J447,0)</f>
        <v>0</v>
      </c>
      <c r="BH447" s="190">
        <f>IF(N447="sníž. přenesená",J447,0)</f>
        <v>0</v>
      </c>
      <c r="BI447" s="190">
        <f>IF(N447="nulová",J447,0)</f>
        <v>0</v>
      </c>
      <c r="BJ447" s="16" t="s">
        <v>82</v>
      </c>
      <c r="BK447" s="190">
        <f>ROUND(I447*H447,2)</f>
        <v>0</v>
      </c>
      <c r="BL447" s="16" t="s">
        <v>132</v>
      </c>
      <c r="BM447" s="189" t="s">
        <v>323</v>
      </c>
    </row>
    <row r="448" spans="1:65" s="2" customFormat="1">
      <c r="A448" s="33"/>
      <c r="B448" s="34"/>
      <c r="C448" s="35"/>
      <c r="D448" s="191" t="s">
        <v>134</v>
      </c>
      <c r="E448" s="35"/>
      <c r="F448" s="192" t="s">
        <v>322</v>
      </c>
      <c r="G448" s="35"/>
      <c r="H448" s="35"/>
      <c r="I448" s="35"/>
      <c r="J448" s="35"/>
      <c r="K448" s="35"/>
      <c r="L448" s="38"/>
      <c r="M448" s="194"/>
      <c r="N448" s="195"/>
      <c r="O448" s="70"/>
      <c r="P448" s="70"/>
      <c r="Q448" s="70"/>
      <c r="R448" s="70"/>
      <c r="S448" s="70"/>
      <c r="T448" s="71"/>
      <c r="U448" s="33"/>
      <c r="V448" s="33"/>
      <c r="W448" s="33"/>
      <c r="X448" s="33"/>
      <c r="Y448" s="33"/>
      <c r="Z448" s="33"/>
      <c r="AA448" s="33"/>
      <c r="AB448" s="33"/>
      <c r="AC448" s="33"/>
      <c r="AD448" s="33"/>
      <c r="AE448" s="33"/>
      <c r="AT448" s="16" t="s">
        <v>134</v>
      </c>
      <c r="AU448" s="16" t="s">
        <v>82</v>
      </c>
    </row>
    <row r="449" spans="1:65" s="12" customFormat="1">
      <c r="B449" s="196"/>
      <c r="C449" s="197"/>
      <c r="D449" s="191" t="s">
        <v>135</v>
      </c>
      <c r="E449" s="198" t="s">
        <v>1</v>
      </c>
      <c r="F449" s="199" t="s">
        <v>193</v>
      </c>
      <c r="G449" s="197"/>
      <c r="H449" s="198" t="s">
        <v>1</v>
      </c>
      <c r="I449" s="197"/>
      <c r="J449" s="197"/>
      <c r="K449" s="197"/>
      <c r="L449" s="201"/>
      <c r="M449" s="202"/>
      <c r="N449" s="203"/>
      <c r="O449" s="203"/>
      <c r="P449" s="203"/>
      <c r="Q449" s="203"/>
      <c r="R449" s="203"/>
      <c r="S449" s="203"/>
      <c r="T449" s="204"/>
      <c r="AT449" s="205" t="s">
        <v>135</v>
      </c>
      <c r="AU449" s="205" t="s">
        <v>82</v>
      </c>
      <c r="AV449" s="12" t="s">
        <v>82</v>
      </c>
      <c r="AW449" s="12" t="s">
        <v>30</v>
      </c>
      <c r="AX449" s="12" t="s">
        <v>74</v>
      </c>
      <c r="AY449" s="205" t="s">
        <v>125</v>
      </c>
    </row>
    <row r="450" spans="1:65" s="13" customFormat="1">
      <c r="B450" s="206"/>
      <c r="C450" s="207"/>
      <c r="D450" s="191" t="s">
        <v>135</v>
      </c>
      <c r="E450" s="208" t="s">
        <v>1</v>
      </c>
      <c r="F450" s="209" t="s">
        <v>84</v>
      </c>
      <c r="G450" s="207"/>
      <c r="H450" s="210">
        <v>2</v>
      </c>
      <c r="I450" s="207"/>
      <c r="J450" s="207"/>
      <c r="K450" s="207"/>
      <c r="L450" s="212"/>
      <c r="M450" s="213"/>
      <c r="N450" s="214"/>
      <c r="O450" s="214"/>
      <c r="P450" s="214"/>
      <c r="Q450" s="214"/>
      <c r="R450" s="214"/>
      <c r="S450" s="214"/>
      <c r="T450" s="215"/>
      <c r="AT450" s="216" t="s">
        <v>135</v>
      </c>
      <c r="AU450" s="216" t="s">
        <v>82</v>
      </c>
      <c r="AV450" s="13" t="s">
        <v>84</v>
      </c>
      <c r="AW450" s="13" t="s">
        <v>30</v>
      </c>
      <c r="AX450" s="13" t="s">
        <v>74</v>
      </c>
      <c r="AY450" s="216" t="s">
        <v>125</v>
      </c>
    </row>
    <row r="451" spans="1:65" s="12" customFormat="1">
      <c r="B451" s="196"/>
      <c r="C451" s="197"/>
      <c r="D451" s="191" t="s">
        <v>135</v>
      </c>
      <c r="E451" s="198" t="s">
        <v>1</v>
      </c>
      <c r="F451" s="199" t="s">
        <v>278</v>
      </c>
      <c r="G451" s="197"/>
      <c r="H451" s="198" t="s">
        <v>1</v>
      </c>
      <c r="I451" s="197"/>
      <c r="J451" s="197"/>
      <c r="K451" s="197"/>
      <c r="L451" s="201"/>
      <c r="M451" s="202"/>
      <c r="N451" s="203"/>
      <c r="O451" s="203"/>
      <c r="P451" s="203"/>
      <c r="Q451" s="203"/>
      <c r="R451" s="203"/>
      <c r="S451" s="203"/>
      <c r="T451" s="204"/>
      <c r="AT451" s="205" t="s">
        <v>135</v>
      </c>
      <c r="AU451" s="205" t="s">
        <v>82</v>
      </c>
      <c r="AV451" s="12" t="s">
        <v>82</v>
      </c>
      <c r="AW451" s="12" t="s">
        <v>30</v>
      </c>
      <c r="AX451" s="12" t="s">
        <v>74</v>
      </c>
      <c r="AY451" s="205" t="s">
        <v>125</v>
      </c>
    </row>
    <row r="452" spans="1:65" s="13" customFormat="1">
      <c r="B452" s="206"/>
      <c r="C452" s="207"/>
      <c r="D452" s="191" t="s">
        <v>135</v>
      </c>
      <c r="E452" s="208" t="s">
        <v>1</v>
      </c>
      <c r="F452" s="209" t="s">
        <v>82</v>
      </c>
      <c r="G452" s="207"/>
      <c r="H452" s="210">
        <v>1</v>
      </c>
      <c r="I452" s="207"/>
      <c r="J452" s="207"/>
      <c r="K452" s="207"/>
      <c r="L452" s="212"/>
      <c r="M452" s="213"/>
      <c r="N452" s="214"/>
      <c r="O452" s="214"/>
      <c r="P452" s="214"/>
      <c r="Q452" s="214"/>
      <c r="R452" s="214"/>
      <c r="S452" s="214"/>
      <c r="T452" s="215"/>
      <c r="AT452" s="216" t="s">
        <v>135</v>
      </c>
      <c r="AU452" s="216" t="s">
        <v>82</v>
      </c>
      <c r="AV452" s="13" t="s">
        <v>84</v>
      </c>
      <c r="AW452" s="13" t="s">
        <v>30</v>
      </c>
      <c r="AX452" s="13" t="s">
        <v>74</v>
      </c>
      <c r="AY452" s="216" t="s">
        <v>125</v>
      </c>
    </row>
    <row r="453" spans="1:65" s="12" customFormat="1">
      <c r="B453" s="196"/>
      <c r="C453" s="197"/>
      <c r="D453" s="191" t="s">
        <v>135</v>
      </c>
      <c r="E453" s="198" t="s">
        <v>1</v>
      </c>
      <c r="F453" s="199" t="s">
        <v>186</v>
      </c>
      <c r="G453" s="197"/>
      <c r="H453" s="198" t="s">
        <v>1</v>
      </c>
      <c r="I453" s="197"/>
      <c r="J453" s="197"/>
      <c r="K453" s="197"/>
      <c r="L453" s="201"/>
      <c r="M453" s="202"/>
      <c r="N453" s="203"/>
      <c r="O453" s="203"/>
      <c r="P453" s="203"/>
      <c r="Q453" s="203"/>
      <c r="R453" s="203"/>
      <c r="S453" s="203"/>
      <c r="T453" s="204"/>
      <c r="AT453" s="205" t="s">
        <v>135</v>
      </c>
      <c r="AU453" s="205" t="s">
        <v>82</v>
      </c>
      <c r="AV453" s="12" t="s">
        <v>82</v>
      </c>
      <c r="AW453" s="12" t="s">
        <v>30</v>
      </c>
      <c r="AX453" s="12" t="s">
        <v>74</v>
      </c>
      <c r="AY453" s="205" t="s">
        <v>125</v>
      </c>
    </row>
    <row r="454" spans="1:65" s="13" customFormat="1">
      <c r="B454" s="206"/>
      <c r="C454" s="207"/>
      <c r="D454" s="191" t="s">
        <v>135</v>
      </c>
      <c r="E454" s="208" t="s">
        <v>1</v>
      </c>
      <c r="F454" s="209" t="s">
        <v>82</v>
      </c>
      <c r="G454" s="207"/>
      <c r="H454" s="210">
        <v>1</v>
      </c>
      <c r="I454" s="207"/>
      <c r="J454" s="207"/>
      <c r="K454" s="207"/>
      <c r="L454" s="212"/>
      <c r="M454" s="213"/>
      <c r="N454" s="214"/>
      <c r="O454" s="214"/>
      <c r="P454" s="214"/>
      <c r="Q454" s="214"/>
      <c r="R454" s="214"/>
      <c r="S454" s="214"/>
      <c r="T454" s="215"/>
      <c r="AT454" s="216" t="s">
        <v>135</v>
      </c>
      <c r="AU454" s="216" t="s">
        <v>82</v>
      </c>
      <c r="AV454" s="13" t="s">
        <v>84</v>
      </c>
      <c r="AW454" s="13" t="s">
        <v>30</v>
      </c>
      <c r="AX454" s="13" t="s">
        <v>74</v>
      </c>
      <c r="AY454" s="216" t="s">
        <v>125</v>
      </c>
    </row>
    <row r="455" spans="1:65" s="12" customFormat="1">
      <c r="B455" s="196"/>
      <c r="C455" s="197"/>
      <c r="D455" s="191" t="s">
        <v>135</v>
      </c>
      <c r="E455" s="198" t="s">
        <v>1</v>
      </c>
      <c r="F455" s="199" t="s">
        <v>279</v>
      </c>
      <c r="G455" s="197"/>
      <c r="H455" s="198" t="s">
        <v>1</v>
      </c>
      <c r="I455" s="197"/>
      <c r="J455" s="197"/>
      <c r="K455" s="197"/>
      <c r="L455" s="201"/>
      <c r="M455" s="202"/>
      <c r="N455" s="203"/>
      <c r="O455" s="203"/>
      <c r="P455" s="203"/>
      <c r="Q455" s="203"/>
      <c r="R455" s="203"/>
      <c r="S455" s="203"/>
      <c r="T455" s="204"/>
      <c r="AT455" s="205" t="s">
        <v>135</v>
      </c>
      <c r="AU455" s="205" t="s">
        <v>82</v>
      </c>
      <c r="AV455" s="12" t="s">
        <v>82</v>
      </c>
      <c r="AW455" s="12" t="s">
        <v>30</v>
      </c>
      <c r="AX455" s="12" t="s">
        <v>74</v>
      </c>
      <c r="AY455" s="205" t="s">
        <v>125</v>
      </c>
    </row>
    <row r="456" spans="1:65" s="13" customFormat="1">
      <c r="B456" s="206"/>
      <c r="C456" s="207"/>
      <c r="D456" s="191" t="s">
        <v>135</v>
      </c>
      <c r="E456" s="208" t="s">
        <v>1</v>
      </c>
      <c r="F456" s="209" t="s">
        <v>82</v>
      </c>
      <c r="G456" s="207"/>
      <c r="H456" s="210">
        <v>1</v>
      </c>
      <c r="I456" s="207"/>
      <c r="J456" s="207"/>
      <c r="K456" s="207"/>
      <c r="L456" s="212"/>
      <c r="M456" s="213"/>
      <c r="N456" s="214"/>
      <c r="O456" s="214"/>
      <c r="P456" s="214"/>
      <c r="Q456" s="214"/>
      <c r="R456" s="214"/>
      <c r="S456" s="214"/>
      <c r="T456" s="215"/>
      <c r="AT456" s="216" t="s">
        <v>135</v>
      </c>
      <c r="AU456" s="216" t="s">
        <v>82</v>
      </c>
      <c r="AV456" s="13" t="s">
        <v>84</v>
      </c>
      <c r="AW456" s="13" t="s">
        <v>30</v>
      </c>
      <c r="AX456" s="13" t="s">
        <v>74</v>
      </c>
      <c r="AY456" s="216" t="s">
        <v>125</v>
      </c>
    </row>
    <row r="457" spans="1:65" s="14" customFormat="1">
      <c r="B457" s="217"/>
      <c r="C457" s="218"/>
      <c r="D457" s="191" t="s">
        <v>135</v>
      </c>
      <c r="E457" s="219" t="s">
        <v>1</v>
      </c>
      <c r="F457" s="220" t="s">
        <v>138</v>
      </c>
      <c r="G457" s="218"/>
      <c r="H457" s="221">
        <v>5</v>
      </c>
      <c r="I457" s="218"/>
      <c r="J457" s="218"/>
      <c r="K457" s="218"/>
      <c r="L457" s="223"/>
      <c r="M457" s="224"/>
      <c r="N457" s="225"/>
      <c r="O457" s="225"/>
      <c r="P457" s="225"/>
      <c r="Q457" s="225"/>
      <c r="R457" s="225"/>
      <c r="S457" s="225"/>
      <c r="T457" s="226"/>
      <c r="AT457" s="227" t="s">
        <v>135</v>
      </c>
      <c r="AU457" s="227" t="s">
        <v>82</v>
      </c>
      <c r="AV457" s="14" t="s">
        <v>132</v>
      </c>
      <c r="AW457" s="14" t="s">
        <v>30</v>
      </c>
      <c r="AX457" s="14" t="s">
        <v>82</v>
      </c>
      <c r="AY457" s="227" t="s">
        <v>125</v>
      </c>
    </row>
    <row r="458" spans="1:65" s="12" customFormat="1">
      <c r="B458" s="196"/>
      <c r="C458" s="197"/>
      <c r="D458" s="191" t="s">
        <v>135</v>
      </c>
      <c r="E458" s="198" t="s">
        <v>1</v>
      </c>
      <c r="F458" s="199" t="s">
        <v>139</v>
      </c>
      <c r="G458" s="197"/>
      <c r="H458" s="198" t="s">
        <v>1</v>
      </c>
      <c r="I458" s="197"/>
      <c r="J458" s="197"/>
      <c r="K458" s="197"/>
      <c r="L458" s="201"/>
      <c r="M458" s="202"/>
      <c r="N458" s="203"/>
      <c r="O458" s="203"/>
      <c r="P458" s="203"/>
      <c r="Q458" s="203"/>
      <c r="R458" s="203"/>
      <c r="S458" s="203"/>
      <c r="T458" s="204"/>
      <c r="AT458" s="205" t="s">
        <v>135</v>
      </c>
      <c r="AU458" s="205" t="s">
        <v>82</v>
      </c>
      <c r="AV458" s="12" t="s">
        <v>82</v>
      </c>
      <c r="AW458" s="12" t="s">
        <v>30</v>
      </c>
      <c r="AX458" s="12" t="s">
        <v>74</v>
      </c>
      <c r="AY458" s="205" t="s">
        <v>125</v>
      </c>
    </row>
    <row r="459" spans="1:65" s="2" customFormat="1" ht="24.2" customHeight="1">
      <c r="A459" s="33"/>
      <c r="B459" s="34"/>
      <c r="C459" s="177" t="s">
        <v>324</v>
      </c>
      <c r="D459" s="177" t="s">
        <v>126</v>
      </c>
      <c r="E459" s="178" t="s">
        <v>325</v>
      </c>
      <c r="F459" s="179" t="s">
        <v>326</v>
      </c>
      <c r="G459" s="180" t="s">
        <v>159</v>
      </c>
      <c r="H459" s="181">
        <v>8</v>
      </c>
      <c r="I459" s="241"/>
      <c r="J459" s="183">
        <f>ROUND(I459*H459,2)</f>
        <v>0</v>
      </c>
      <c r="K459" s="179" t="s">
        <v>130</v>
      </c>
      <c r="L459" s="184"/>
      <c r="M459" s="185" t="s">
        <v>1</v>
      </c>
      <c r="N459" s="186" t="s">
        <v>39</v>
      </c>
      <c r="O459" s="70"/>
      <c r="P459" s="187">
        <f>O459*H459</f>
        <v>0</v>
      </c>
      <c r="Q459" s="187">
        <v>0.14549999999999999</v>
      </c>
      <c r="R459" s="187">
        <f>Q459*H459</f>
        <v>1.1639999999999999</v>
      </c>
      <c r="S459" s="187">
        <v>0</v>
      </c>
      <c r="T459" s="188">
        <f>S459*H459</f>
        <v>0</v>
      </c>
      <c r="U459" s="33"/>
      <c r="V459" s="33"/>
      <c r="W459" s="33"/>
      <c r="X459" s="33"/>
      <c r="Y459" s="33"/>
      <c r="Z459" s="33"/>
      <c r="AA459" s="33"/>
      <c r="AB459" s="33"/>
      <c r="AC459" s="33"/>
      <c r="AD459" s="33"/>
      <c r="AE459" s="33"/>
      <c r="AR459" s="189" t="s">
        <v>131</v>
      </c>
      <c r="AT459" s="189" t="s">
        <v>126</v>
      </c>
      <c r="AU459" s="189" t="s">
        <v>82</v>
      </c>
      <c r="AY459" s="16" t="s">
        <v>125</v>
      </c>
      <c r="BE459" s="190">
        <f>IF(N459="základní",J459,0)</f>
        <v>0</v>
      </c>
      <c r="BF459" s="190">
        <f>IF(N459="snížená",J459,0)</f>
        <v>0</v>
      </c>
      <c r="BG459" s="190">
        <f>IF(N459="zákl. přenesená",J459,0)</f>
        <v>0</v>
      </c>
      <c r="BH459" s="190">
        <f>IF(N459="sníž. přenesená",J459,0)</f>
        <v>0</v>
      </c>
      <c r="BI459" s="190">
        <f>IF(N459="nulová",J459,0)</f>
        <v>0</v>
      </c>
      <c r="BJ459" s="16" t="s">
        <v>82</v>
      </c>
      <c r="BK459" s="190">
        <f>ROUND(I459*H459,2)</f>
        <v>0</v>
      </c>
      <c r="BL459" s="16" t="s">
        <v>132</v>
      </c>
      <c r="BM459" s="189" t="s">
        <v>327</v>
      </c>
    </row>
    <row r="460" spans="1:65" s="2" customFormat="1">
      <c r="A460" s="33"/>
      <c r="B460" s="34"/>
      <c r="C460" s="35"/>
      <c r="D460" s="191" t="s">
        <v>134</v>
      </c>
      <c r="E460" s="35"/>
      <c r="F460" s="192" t="s">
        <v>326</v>
      </c>
      <c r="G460" s="35"/>
      <c r="H460" s="35"/>
      <c r="I460" s="35"/>
      <c r="J460" s="35"/>
      <c r="K460" s="35"/>
      <c r="L460" s="38"/>
      <c r="M460" s="194"/>
      <c r="N460" s="195"/>
      <c r="O460" s="70"/>
      <c r="P460" s="70"/>
      <c r="Q460" s="70"/>
      <c r="R460" s="70"/>
      <c r="S460" s="70"/>
      <c r="T460" s="71"/>
      <c r="U460" s="33"/>
      <c r="V460" s="33"/>
      <c r="W460" s="33"/>
      <c r="X460" s="33"/>
      <c r="Y460" s="33"/>
      <c r="Z460" s="33"/>
      <c r="AA460" s="33"/>
      <c r="AB460" s="33"/>
      <c r="AC460" s="33"/>
      <c r="AD460" s="33"/>
      <c r="AE460" s="33"/>
      <c r="AT460" s="16" t="s">
        <v>134</v>
      </c>
      <c r="AU460" s="16" t="s">
        <v>82</v>
      </c>
    </row>
    <row r="461" spans="1:65" s="12" customFormat="1">
      <c r="B461" s="196"/>
      <c r="C461" s="197"/>
      <c r="D461" s="191" t="s">
        <v>135</v>
      </c>
      <c r="E461" s="198" t="s">
        <v>1</v>
      </c>
      <c r="F461" s="199" t="s">
        <v>193</v>
      </c>
      <c r="G461" s="197"/>
      <c r="H461" s="198" t="s">
        <v>1</v>
      </c>
      <c r="I461" s="197"/>
      <c r="J461" s="197"/>
      <c r="K461" s="197"/>
      <c r="L461" s="201"/>
      <c r="M461" s="202"/>
      <c r="N461" s="203"/>
      <c r="O461" s="203"/>
      <c r="P461" s="203"/>
      <c r="Q461" s="203"/>
      <c r="R461" s="203"/>
      <c r="S461" s="203"/>
      <c r="T461" s="204"/>
      <c r="AT461" s="205" t="s">
        <v>135</v>
      </c>
      <c r="AU461" s="205" t="s">
        <v>82</v>
      </c>
      <c r="AV461" s="12" t="s">
        <v>82</v>
      </c>
      <c r="AW461" s="12" t="s">
        <v>30</v>
      </c>
      <c r="AX461" s="12" t="s">
        <v>74</v>
      </c>
      <c r="AY461" s="205" t="s">
        <v>125</v>
      </c>
    </row>
    <row r="462" spans="1:65" s="13" customFormat="1">
      <c r="B462" s="206"/>
      <c r="C462" s="207"/>
      <c r="D462" s="191" t="s">
        <v>135</v>
      </c>
      <c r="E462" s="208" t="s">
        <v>1</v>
      </c>
      <c r="F462" s="209" t="s">
        <v>84</v>
      </c>
      <c r="G462" s="207"/>
      <c r="H462" s="210">
        <v>2</v>
      </c>
      <c r="I462" s="207"/>
      <c r="J462" s="207"/>
      <c r="K462" s="207"/>
      <c r="L462" s="212"/>
      <c r="M462" s="213"/>
      <c r="N462" s="214"/>
      <c r="O462" s="214"/>
      <c r="P462" s="214"/>
      <c r="Q462" s="214"/>
      <c r="R462" s="214"/>
      <c r="S462" s="214"/>
      <c r="T462" s="215"/>
      <c r="AT462" s="216" t="s">
        <v>135</v>
      </c>
      <c r="AU462" s="216" t="s">
        <v>82</v>
      </c>
      <c r="AV462" s="13" t="s">
        <v>84</v>
      </c>
      <c r="AW462" s="13" t="s">
        <v>30</v>
      </c>
      <c r="AX462" s="13" t="s">
        <v>74</v>
      </c>
      <c r="AY462" s="216" t="s">
        <v>125</v>
      </c>
    </row>
    <row r="463" spans="1:65" s="12" customFormat="1">
      <c r="B463" s="196"/>
      <c r="C463" s="197"/>
      <c r="D463" s="191" t="s">
        <v>135</v>
      </c>
      <c r="E463" s="198" t="s">
        <v>1</v>
      </c>
      <c r="F463" s="199" t="s">
        <v>278</v>
      </c>
      <c r="G463" s="197"/>
      <c r="H463" s="198" t="s">
        <v>1</v>
      </c>
      <c r="I463" s="197"/>
      <c r="J463" s="197"/>
      <c r="K463" s="197"/>
      <c r="L463" s="201"/>
      <c r="M463" s="202"/>
      <c r="N463" s="203"/>
      <c r="O463" s="203"/>
      <c r="P463" s="203"/>
      <c r="Q463" s="203"/>
      <c r="R463" s="203"/>
      <c r="S463" s="203"/>
      <c r="T463" s="204"/>
      <c r="AT463" s="205" t="s">
        <v>135</v>
      </c>
      <c r="AU463" s="205" t="s">
        <v>82</v>
      </c>
      <c r="AV463" s="12" t="s">
        <v>82</v>
      </c>
      <c r="AW463" s="12" t="s">
        <v>30</v>
      </c>
      <c r="AX463" s="12" t="s">
        <v>74</v>
      </c>
      <c r="AY463" s="205" t="s">
        <v>125</v>
      </c>
    </row>
    <row r="464" spans="1:65" s="13" customFormat="1">
      <c r="B464" s="206"/>
      <c r="C464" s="207"/>
      <c r="D464" s="191" t="s">
        <v>135</v>
      </c>
      <c r="E464" s="208" t="s">
        <v>1</v>
      </c>
      <c r="F464" s="209" t="s">
        <v>84</v>
      </c>
      <c r="G464" s="207"/>
      <c r="H464" s="210">
        <v>2</v>
      </c>
      <c r="I464" s="207"/>
      <c r="J464" s="207"/>
      <c r="K464" s="207"/>
      <c r="L464" s="212"/>
      <c r="M464" s="213"/>
      <c r="N464" s="214"/>
      <c r="O464" s="214"/>
      <c r="P464" s="214"/>
      <c r="Q464" s="214"/>
      <c r="R464" s="214"/>
      <c r="S464" s="214"/>
      <c r="T464" s="215"/>
      <c r="AT464" s="216" t="s">
        <v>135</v>
      </c>
      <c r="AU464" s="216" t="s">
        <v>82</v>
      </c>
      <c r="AV464" s="13" t="s">
        <v>84</v>
      </c>
      <c r="AW464" s="13" t="s">
        <v>30</v>
      </c>
      <c r="AX464" s="13" t="s">
        <v>74</v>
      </c>
      <c r="AY464" s="216" t="s">
        <v>125</v>
      </c>
    </row>
    <row r="465" spans="1:65" s="12" customFormat="1">
      <c r="B465" s="196"/>
      <c r="C465" s="197"/>
      <c r="D465" s="191" t="s">
        <v>135</v>
      </c>
      <c r="E465" s="198" t="s">
        <v>1</v>
      </c>
      <c r="F465" s="199" t="s">
        <v>186</v>
      </c>
      <c r="G465" s="197"/>
      <c r="H465" s="198" t="s">
        <v>1</v>
      </c>
      <c r="I465" s="197"/>
      <c r="J465" s="197"/>
      <c r="K465" s="197"/>
      <c r="L465" s="201"/>
      <c r="M465" s="202"/>
      <c r="N465" s="203"/>
      <c r="O465" s="203"/>
      <c r="P465" s="203"/>
      <c r="Q465" s="203"/>
      <c r="R465" s="203"/>
      <c r="S465" s="203"/>
      <c r="T465" s="204"/>
      <c r="AT465" s="205" t="s">
        <v>135</v>
      </c>
      <c r="AU465" s="205" t="s">
        <v>82</v>
      </c>
      <c r="AV465" s="12" t="s">
        <v>82</v>
      </c>
      <c r="AW465" s="12" t="s">
        <v>30</v>
      </c>
      <c r="AX465" s="12" t="s">
        <v>74</v>
      </c>
      <c r="AY465" s="205" t="s">
        <v>125</v>
      </c>
    </row>
    <row r="466" spans="1:65" s="13" customFormat="1">
      <c r="B466" s="206"/>
      <c r="C466" s="207"/>
      <c r="D466" s="191" t="s">
        <v>135</v>
      </c>
      <c r="E466" s="208" t="s">
        <v>1</v>
      </c>
      <c r="F466" s="209" t="s">
        <v>84</v>
      </c>
      <c r="G466" s="207"/>
      <c r="H466" s="210">
        <v>2</v>
      </c>
      <c r="I466" s="207"/>
      <c r="J466" s="207"/>
      <c r="K466" s="207"/>
      <c r="L466" s="212"/>
      <c r="M466" s="213"/>
      <c r="N466" s="214"/>
      <c r="O466" s="214"/>
      <c r="P466" s="214"/>
      <c r="Q466" s="214"/>
      <c r="R466" s="214"/>
      <c r="S466" s="214"/>
      <c r="T466" s="215"/>
      <c r="AT466" s="216" t="s">
        <v>135</v>
      </c>
      <c r="AU466" s="216" t="s">
        <v>82</v>
      </c>
      <c r="AV466" s="13" t="s">
        <v>84</v>
      </c>
      <c r="AW466" s="13" t="s">
        <v>30</v>
      </c>
      <c r="AX466" s="13" t="s">
        <v>74</v>
      </c>
      <c r="AY466" s="216" t="s">
        <v>125</v>
      </c>
    </row>
    <row r="467" spans="1:65" s="12" customFormat="1">
      <c r="B467" s="196"/>
      <c r="C467" s="197"/>
      <c r="D467" s="191" t="s">
        <v>135</v>
      </c>
      <c r="E467" s="198" t="s">
        <v>1</v>
      </c>
      <c r="F467" s="199" t="s">
        <v>279</v>
      </c>
      <c r="G467" s="197"/>
      <c r="H467" s="198" t="s">
        <v>1</v>
      </c>
      <c r="I467" s="197"/>
      <c r="J467" s="197"/>
      <c r="K467" s="197"/>
      <c r="L467" s="201"/>
      <c r="M467" s="202"/>
      <c r="N467" s="203"/>
      <c r="O467" s="203"/>
      <c r="P467" s="203"/>
      <c r="Q467" s="203"/>
      <c r="R467" s="203"/>
      <c r="S467" s="203"/>
      <c r="T467" s="204"/>
      <c r="AT467" s="205" t="s">
        <v>135</v>
      </c>
      <c r="AU467" s="205" t="s">
        <v>82</v>
      </c>
      <c r="AV467" s="12" t="s">
        <v>82</v>
      </c>
      <c r="AW467" s="12" t="s">
        <v>30</v>
      </c>
      <c r="AX467" s="12" t="s">
        <v>74</v>
      </c>
      <c r="AY467" s="205" t="s">
        <v>125</v>
      </c>
    </row>
    <row r="468" spans="1:65" s="13" customFormat="1">
      <c r="B468" s="206"/>
      <c r="C468" s="207"/>
      <c r="D468" s="191" t="s">
        <v>135</v>
      </c>
      <c r="E468" s="208" t="s">
        <v>1</v>
      </c>
      <c r="F468" s="209" t="s">
        <v>84</v>
      </c>
      <c r="G468" s="207"/>
      <c r="H468" s="210">
        <v>2</v>
      </c>
      <c r="I468" s="207"/>
      <c r="J468" s="207"/>
      <c r="K468" s="207"/>
      <c r="L468" s="212"/>
      <c r="M468" s="213"/>
      <c r="N468" s="214"/>
      <c r="O468" s="214"/>
      <c r="P468" s="214"/>
      <c r="Q468" s="214"/>
      <c r="R468" s="214"/>
      <c r="S468" s="214"/>
      <c r="T468" s="215"/>
      <c r="AT468" s="216" t="s">
        <v>135</v>
      </c>
      <c r="AU468" s="216" t="s">
        <v>82</v>
      </c>
      <c r="AV468" s="13" t="s">
        <v>84</v>
      </c>
      <c r="AW468" s="13" t="s">
        <v>30</v>
      </c>
      <c r="AX468" s="13" t="s">
        <v>74</v>
      </c>
      <c r="AY468" s="216" t="s">
        <v>125</v>
      </c>
    </row>
    <row r="469" spans="1:65" s="14" customFormat="1">
      <c r="B469" s="217"/>
      <c r="C469" s="218"/>
      <c r="D469" s="191" t="s">
        <v>135</v>
      </c>
      <c r="E469" s="219" t="s">
        <v>1</v>
      </c>
      <c r="F469" s="220" t="s">
        <v>138</v>
      </c>
      <c r="G469" s="218"/>
      <c r="H469" s="221">
        <v>8</v>
      </c>
      <c r="I469" s="218"/>
      <c r="J469" s="218"/>
      <c r="K469" s="218"/>
      <c r="L469" s="223"/>
      <c r="M469" s="224"/>
      <c r="N469" s="225"/>
      <c r="O469" s="225"/>
      <c r="P469" s="225"/>
      <c r="Q469" s="225"/>
      <c r="R469" s="225"/>
      <c r="S469" s="225"/>
      <c r="T469" s="226"/>
      <c r="AT469" s="227" t="s">
        <v>135</v>
      </c>
      <c r="AU469" s="227" t="s">
        <v>82</v>
      </c>
      <c r="AV469" s="14" t="s">
        <v>132</v>
      </c>
      <c r="AW469" s="14" t="s">
        <v>30</v>
      </c>
      <c r="AX469" s="14" t="s">
        <v>82</v>
      </c>
      <c r="AY469" s="227" t="s">
        <v>125</v>
      </c>
    </row>
    <row r="470" spans="1:65" s="12" customFormat="1">
      <c r="B470" s="196"/>
      <c r="C470" s="197"/>
      <c r="D470" s="191" t="s">
        <v>135</v>
      </c>
      <c r="E470" s="198" t="s">
        <v>1</v>
      </c>
      <c r="F470" s="199" t="s">
        <v>139</v>
      </c>
      <c r="G470" s="197"/>
      <c r="H470" s="198" t="s">
        <v>1</v>
      </c>
      <c r="I470" s="197"/>
      <c r="J470" s="197"/>
      <c r="K470" s="197"/>
      <c r="L470" s="201"/>
      <c r="M470" s="202"/>
      <c r="N470" s="203"/>
      <c r="O470" s="203"/>
      <c r="P470" s="203"/>
      <c r="Q470" s="203"/>
      <c r="R470" s="203"/>
      <c r="S470" s="203"/>
      <c r="T470" s="204"/>
      <c r="AT470" s="205" t="s">
        <v>135</v>
      </c>
      <c r="AU470" s="205" t="s">
        <v>82</v>
      </c>
      <c r="AV470" s="12" t="s">
        <v>82</v>
      </c>
      <c r="AW470" s="12" t="s">
        <v>30</v>
      </c>
      <c r="AX470" s="12" t="s">
        <v>74</v>
      </c>
      <c r="AY470" s="205" t="s">
        <v>125</v>
      </c>
    </row>
    <row r="471" spans="1:65" s="2" customFormat="1" ht="24.2" customHeight="1">
      <c r="A471" s="33"/>
      <c r="B471" s="34"/>
      <c r="C471" s="177" t="s">
        <v>328</v>
      </c>
      <c r="D471" s="177" t="s">
        <v>126</v>
      </c>
      <c r="E471" s="178" t="s">
        <v>329</v>
      </c>
      <c r="F471" s="179" t="s">
        <v>330</v>
      </c>
      <c r="G471" s="180" t="s">
        <v>159</v>
      </c>
      <c r="H471" s="181">
        <v>9</v>
      </c>
      <c r="I471" s="241"/>
      <c r="J471" s="183">
        <f>ROUND(I471*H471,2)</f>
        <v>0</v>
      </c>
      <c r="K471" s="179" t="s">
        <v>130</v>
      </c>
      <c r="L471" s="184"/>
      <c r="M471" s="185" t="s">
        <v>1</v>
      </c>
      <c r="N471" s="186" t="s">
        <v>39</v>
      </c>
      <c r="O471" s="70"/>
      <c r="P471" s="187">
        <f>O471*H471</f>
        <v>0</v>
      </c>
      <c r="Q471" s="187">
        <v>0.14923</v>
      </c>
      <c r="R471" s="187">
        <f>Q471*H471</f>
        <v>1.34307</v>
      </c>
      <c r="S471" s="187">
        <v>0</v>
      </c>
      <c r="T471" s="188">
        <f>S471*H471</f>
        <v>0</v>
      </c>
      <c r="U471" s="33"/>
      <c r="V471" s="33"/>
      <c r="W471" s="33"/>
      <c r="X471" s="33"/>
      <c r="Y471" s="33"/>
      <c r="Z471" s="33"/>
      <c r="AA471" s="33"/>
      <c r="AB471" s="33"/>
      <c r="AC471" s="33"/>
      <c r="AD471" s="33"/>
      <c r="AE471" s="33"/>
      <c r="AR471" s="189" t="s">
        <v>131</v>
      </c>
      <c r="AT471" s="189" t="s">
        <v>126</v>
      </c>
      <c r="AU471" s="189" t="s">
        <v>82</v>
      </c>
      <c r="AY471" s="16" t="s">
        <v>125</v>
      </c>
      <c r="BE471" s="190">
        <f>IF(N471="základní",J471,0)</f>
        <v>0</v>
      </c>
      <c r="BF471" s="190">
        <f>IF(N471="snížená",J471,0)</f>
        <v>0</v>
      </c>
      <c r="BG471" s="190">
        <f>IF(N471="zákl. přenesená",J471,0)</f>
        <v>0</v>
      </c>
      <c r="BH471" s="190">
        <f>IF(N471="sníž. přenesená",J471,0)</f>
        <v>0</v>
      </c>
      <c r="BI471" s="190">
        <f>IF(N471="nulová",J471,0)</f>
        <v>0</v>
      </c>
      <c r="BJ471" s="16" t="s">
        <v>82</v>
      </c>
      <c r="BK471" s="190">
        <f>ROUND(I471*H471,2)</f>
        <v>0</v>
      </c>
      <c r="BL471" s="16" t="s">
        <v>132</v>
      </c>
      <c r="BM471" s="189" t="s">
        <v>331</v>
      </c>
    </row>
    <row r="472" spans="1:65" s="2" customFormat="1">
      <c r="A472" s="33"/>
      <c r="B472" s="34"/>
      <c r="C472" s="35"/>
      <c r="D472" s="191" t="s">
        <v>134</v>
      </c>
      <c r="E472" s="35"/>
      <c r="F472" s="192" t="s">
        <v>330</v>
      </c>
      <c r="G472" s="35"/>
      <c r="H472" s="35"/>
      <c r="I472" s="35"/>
      <c r="J472" s="35"/>
      <c r="K472" s="35"/>
      <c r="L472" s="38"/>
      <c r="M472" s="194"/>
      <c r="N472" s="195"/>
      <c r="O472" s="70"/>
      <c r="P472" s="70"/>
      <c r="Q472" s="70"/>
      <c r="R472" s="70"/>
      <c r="S472" s="70"/>
      <c r="T472" s="71"/>
      <c r="U472" s="33"/>
      <c r="V472" s="33"/>
      <c r="W472" s="33"/>
      <c r="X472" s="33"/>
      <c r="Y472" s="33"/>
      <c r="Z472" s="33"/>
      <c r="AA472" s="33"/>
      <c r="AB472" s="33"/>
      <c r="AC472" s="33"/>
      <c r="AD472" s="33"/>
      <c r="AE472" s="33"/>
      <c r="AT472" s="16" t="s">
        <v>134</v>
      </c>
      <c r="AU472" s="16" t="s">
        <v>82</v>
      </c>
    </row>
    <row r="473" spans="1:65" s="12" customFormat="1">
      <c r="B473" s="196"/>
      <c r="C473" s="197"/>
      <c r="D473" s="191" t="s">
        <v>135</v>
      </c>
      <c r="E473" s="198" t="s">
        <v>1</v>
      </c>
      <c r="F473" s="199" t="s">
        <v>332</v>
      </c>
      <c r="G473" s="197"/>
      <c r="H473" s="198" t="s">
        <v>1</v>
      </c>
      <c r="I473" s="197"/>
      <c r="J473" s="197"/>
      <c r="K473" s="197"/>
      <c r="L473" s="201"/>
      <c r="M473" s="202"/>
      <c r="N473" s="203"/>
      <c r="O473" s="203"/>
      <c r="P473" s="203"/>
      <c r="Q473" s="203"/>
      <c r="R473" s="203"/>
      <c r="S473" s="203"/>
      <c r="T473" s="204"/>
      <c r="AT473" s="205" t="s">
        <v>135</v>
      </c>
      <c r="AU473" s="205" t="s">
        <v>82</v>
      </c>
      <c r="AV473" s="12" t="s">
        <v>82</v>
      </c>
      <c r="AW473" s="12" t="s">
        <v>30</v>
      </c>
      <c r="AX473" s="12" t="s">
        <v>74</v>
      </c>
      <c r="AY473" s="205" t="s">
        <v>125</v>
      </c>
    </row>
    <row r="474" spans="1:65" s="13" customFormat="1">
      <c r="B474" s="206"/>
      <c r="C474" s="207"/>
      <c r="D474" s="191" t="s">
        <v>135</v>
      </c>
      <c r="E474" s="208" t="s">
        <v>1</v>
      </c>
      <c r="F474" s="209" t="s">
        <v>156</v>
      </c>
      <c r="G474" s="207"/>
      <c r="H474" s="210">
        <v>3</v>
      </c>
      <c r="I474" s="207"/>
      <c r="J474" s="207"/>
      <c r="K474" s="207"/>
      <c r="L474" s="212"/>
      <c r="M474" s="213"/>
      <c r="N474" s="214"/>
      <c r="O474" s="214"/>
      <c r="P474" s="214"/>
      <c r="Q474" s="214"/>
      <c r="R474" s="214"/>
      <c r="S474" s="214"/>
      <c r="T474" s="215"/>
      <c r="AT474" s="216" t="s">
        <v>135</v>
      </c>
      <c r="AU474" s="216" t="s">
        <v>82</v>
      </c>
      <c r="AV474" s="13" t="s">
        <v>84</v>
      </c>
      <c r="AW474" s="13" t="s">
        <v>30</v>
      </c>
      <c r="AX474" s="13" t="s">
        <v>74</v>
      </c>
      <c r="AY474" s="216" t="s">
        <v>125</v>
      </c>
    </row>
    <row r="475" spans="1:65" s="12" customFormat="1">
      <c r="B475" s="196"/>
      <c r="C475" s="197"/>
      <c r="D475" s="191" t="s">
        <v>135</v>
      </c>
      <c r="E475" s="198" t="s">
        <v>1</v>
      </c>
      <c r="F475" s="199" t="s">
        <v>333</v>
      </c>
      <c r="G475" s="197"/>
      <c r="H475" s="198" t="s">
        <v>1</v>
      </c>
      <c r="I475" s="197"/>
      <c r="J475" s="197"/>
      <c r="K475" s="197"/>
      <c r="L475" s="201"/>
      <c r="M475" s="202"/>
      <c r="N475" s="203"/>
      <c r="O475" s="203"/>
      <c r="P475" s="203"/>
      <c r="Q475" s="203"/>
      <c r="R475" s="203"/>
      <c r="S475" s="203"/>
      <c r="T475" s="204"/>
      <c r="AT475" s="205" t="s">
        <v>135</v>
      </c>
      <c r="AU475" s="205" t="s">
        <v>82</v>
      </c>
      <c r="AV475" s="12" t="s">
        <v>82</v>
      </c>
      <c r="AW475" s="12" t="s">
        <v>30</v>
      </c>
      <c r="AX475" s="12" t="s">
        <v>74</v>
      </c>
      <c r="AY475" s="205" t="s">
        <v>125</v>
      </c>
    </row>
    <row r="476" spans="1:65" s="13" customFormat="1">
      <c r="B476" s="206"/>
      <c r="C476" s="207"/>
      <c r="D476" s="191" t="s">
        <v>135</v>
      </c>
      <c r="E476" s="208" t="s">
        <v>1</v>
      </c>
      <c r="F476" s="209" t="s">
        <v>334</v>
      </c>
      <c r="G476" s="207"/>
      <c r="H476" s="210">
        <v>2</v>
      </c>
      <c r="I476" s="207"/>
      <c r="J476" s="207"/>
      <c r="K476" s="207"/>
      <c r="L476" s="212"/>
      <c r="M476" s="213"/>
      <c r="N476" s="214"/>
      <c r="O476" s="214"/>
      <c r="P476" s="214"/>
      <c r="Q476" s="214"/>
      <c r="R476" s="214"/>
      <c r="S476" s="214"/>
      <c r="T476" s="215"/>
      <c r="AT476" s="216" t="s">
        <v>135</v>
      </c>
      <c r="AU476" s="216" t="s">
        <v>82</v>
      </c>
      <c r="AV476" s="13" t="s">
        <v>84</v>
      </c>
      <c r="AW476" s="13" t="s">
        <v>30</v>
      </c>
      <c r="AX476" s="13" t="s">
        <v>74</v>
      </c>
      <c r="AY476" s="216" t="s">
        <v>125</v>
      </c>
    </row>
    <row r="477" spans="1:65" s="12" customFormat="1">
      <c r="B477" s="196"/>
      <c r="C477" s="197"/>
      <c r="D477" s="191" t="s">
        <v>135</v>
      </c>
      <c r="E477" s="198" t="s">
        <v>1</v>
      </c>
      <c r="F477" s="199" t="s">
        <v>335</v>
      </c>
      <c r="G477" s="197"/>
      <c r="H477" s="198" t="s">
        <v>1</v>
      </c>
      <c r="I477" s="197"/>
      <c r="J477" s="197"/>
      <c r="K477" s="197"/>
      <c r="L477" s="201"/>
      <c r="M477" s="202"/>
      <c r="N477" s="203"/>
      <c r="O477" s="203"/>
      <c r="P477" s="203"/>
      <c r="Q477" s="203"/>
      <c r="R477" s="203"/>
      <c r="S477" s="203"/>
      <c r="T477" s="204"/>
      <c r="AT477" s="205" t="s">
        <v>135</v>
      </c>
      <c r="AU477" s="205" t="s">
        <v>82</v>
      </c>
      <c r="AV477" s="12" t="s">
        <v>82</v>
      </c>
      <c r="AW477" s="12" t="s">
        <v>30</v>
      </c>
      <c r="AX477" s="12" t="s">
        <v>74</v>
      </c>
      <c r="AY477" s="205" t="s">
        <v>125</v>
      </c>
    </row>
    <row r="478" spans="1:65" s="13" customFormat="1">
      <c r="B478" s="206"/>
      <c r="C478" s="207"/>
      <c r="D478" s="191" t="s">
        <v>135</v>
      </c>
      <c r="E478" s="208" t="s">
        <v>1</v>
      </c>
      <c r="F478" s="209" t="s">
        <v>334</v>
      </c>
      <c r="G478" s="207"/>
      <c r="H478" s="210">
        <v>2</v>
      </c>
      <c r="I478" s="207"/>
      <c r="J478" s="207"/>
      <c r="K478" s="207"/>
      <c r="L478" s="212"/>
      <c r="M478" s="213"/>
      <c r="N478" s="214"/>
      <c r="O478" s="214"/>
      <c r="P478" s="214"/>
      <c r="Q478" s="214"/>
      <c r="R478" s="214"/>
      <c r="S478" s="214"/>
      <c r="T478" s="215"/>
      <c r="AT478" s="216" t="s">
        <v>135</v>
      </c>
      <c r="AU478" s="216" t="s">
        <v>82</v>
      </c>
      <c r="AV478" s="13" t="s">
        <v>84</v>
      </c>
      <c r="AW478" s="13" t="s">
        <v>30</v>
      </c>
      <c r="AX478" s="13" t="s">
        <v>74</v>
      </c>
      <c r="AY478" s="216" t="s">
        <v>125</v>
      </c>
    </row>
    <row r="479" spans="1:65" s="12" customFormat="1">
      <c r="B479" s="196"/>
      <c r="C479" s="197"/>
      <c r="D479" s="191" t="s">
        <v>135</v>
      </c>
      <c r="E479" s="198" t="s">
        <v>1</v>
      </c>
      <c r="F479" s="199" t="s">
        <v>336</v>
      </c>
      <c r="G479" s="197"/>
      <c r="H479" s="198" t="s">
        <v>1</v>
      </c>
      <c r="I479" s="197"/>
      <c r="J479" s="197"/>
      <c r="K479" s="197"/>
      <c r="L479" s="201"/>
      <c r="M479" s="202"/>
      <c r="N479" s="203"/>
      <c r="O479" s="203"/>
      <c r="P479" s="203"/>
      <c r="Q479" s="203"/>
      <c r="R479" s="203"/>
      <c r="S479" s="203"/>
      <c r="T479" s="204"/>
      <c r="AT479" s="205" t="s">
        <v>135</v>
      </c>
      <c r="AU479" s="205" t="s">
        <v>82</v>
      </c>
      <c r="AV479" s="12" t="s">
        <v>82</v>
      </c>
      <c r="AW479" s="12" t="s">
        <v>30</v>
      </c>
      <c r="AX479" s="12" t="s">
        <v>74</v>
      </c>
      <c r="AY479" s="205" t="s">
        <v>125</v>
      </c>
    </row>
    <row r="480" spans="1:65" s="13" customFormat="1">
      <c r="B480" s="206"/>
      <c r="C480" s="207"/>
      <c r="D480" s="191" t="s">
        <v>135</v>
      </c>
      <c r="E480" s="208" t="s">
        <v>1</v>
      </c>
      <c r="F480" s="209" t="s">
        <v>334</v>
      </c>
      <c r="G480" s="207"/>
      <c r="H480" s="210">
        <v>2</v>
      </c>
      <c r="I480" s="207"/>
      <c r="J480" s="207"/>
      <c r="K480" s="207"/>
      <c r="L480" s="212"/>
      <c r="M480" s="213"/>
      <c r="N480" s="214"/>
      <c r="O480" s="214"/>
      <c r="P480" s="214"/>
      <c r="Q480" s="214"/>
      <c r="R480" s="214"/>
      <c r="S480" s="214"/>
      <c r="T480" s="215"/>
      <c r="AT480" s="216" t="s">
        <v>135</v>
      </c>
      <c r="AU480" s="216" t="s">
        <v>82</v>
      </c>
      <c r="AV480" s="13" t="s">
        <v>84</v>
      </c>
      <c r="AW480" s="13" t="s">
        <v>30</v>
      </c>
      <c r="AX480" s="13" t="s">
        <v>74</v>
      </c>
      <c r="AY480" s="216" t="s">
        <v>125</v>
      </c>
    </row>
    <row r="481" spans="1:65" s="14" customFormat="1">
      <c r="B481" s="217"/>
      <c r="C481" s="218"/>
      <c r="D481" s="191" t="s">
        <v>135</v>
      </c>
      <c r="E481" s="219" t="s">
        <v>1</v>
      </c>
      <c r="F481" s="220" t="s">
        <v>138</v>
      </c>
      <c r="G481" s="218"/>
      <c r="H481" s="221">
        <v>9</v>
      </c>
      <c r="I481" s="218"/>
      <c r="J481" s="218"/>
      <c r="K481" s="218"/>
      <c r="L481" s="223"/>
      <c r="M481" s="224"/>
      <c r="N481" s="225"/>
      <c r="O481" s="225"/>
      <c r="P481" s="225"/>
      <c r="Q481" s="225"/>
      <c r="R481" s="225"/>
      <c r="S481" s="225"/>
      <c r="T481" s="226"/>
      <c r="AT481" s="227" t="s">
        <v>135</v>
      </c>
      <c r="AU481" s="227" t="s">
        <v>82</v>
      </c>
      <c r="AV481" s="14" t="s">
        <v>132</v>
      </c>
      <c r="AW481" s="14" t="s">
        <v>30</v>
      </c>
      <c r="AX481" s="14" t="s">
        <v>82</v>
      </c>
      <c r="AY481" s="227" t="s">
        <v>125</v>
      </c>
    </row>
    <row r="482" spans="1:65" s="12" customFormat="1">
      <c r="B482" s="196"/>
      <c r="C482" s="197"/>
      <c r="D482" s="191" t="s">
        <v>135</v>
      </c>
      <c r="E482" s="198" t="s">
        <v>1</v>
      </c>
      <c r="F482" s="199" t="s">
        <v>139</v>
      </c>
      <c r="G482" s="197"/>
      <c r="H482" s="198" t="s">
        <v>1</v>
      </c>
      <c r="I482" s="197"/>
      <c r="J482" s="197"/>
      <c r="K482" s="197"/>
      <c r="L482" s="201"/>
      <c r="M482" s="202"/>
      <c r="N482" s="203"/>
      <c r="O482" s="203"/>
      <c r="P482" s="203"/>
      <c r="Q482" s="203"/>
      <c r="R482" s="203"/>
      <c r="S482" s="203"/>
      <c r="T482" s="204"/>
      <c r="AT482" s="205" t="s">
        <v>135</v>
      </c>
      <c r="AU482" s="205" t="s">
        <v>82</v>
      </c>
      <c r="AV482" s="12" t="s">
        <v>82</v>
      </c>
      <c r="AW482" s="12" t="s">
        <v>30</v>
      </c>
      <c r="AX482" s="12" t="s">
        <v>74</v>
      </c>
      <c r="AY482" s="205" t="s">
        <v>125</v>
      </c>
    </row>
    <row r="483" spans="1:65" s="2" customFormat="1" ht="24.2" customHeight="1">
      <c r="A483" s="33"/>
      <c r="B483" s="34"/>
      <c r="C483" s="177" t="s">
        <v>337</v>
      </c>
      <c r="D483" s="177" t="s">
        <v>126</v>
      </c>
      <c r="E483" s="178" t="s">
        <v>338</v>
      </c>
      <c r="F483" s="179" t="s">
        <v>339</v>
      </c>
      <c r="G483" s="180" t="s">
        <v>159</v>
      </c>
      <c r="H483" s="181">
        <v>7</v>
      </c>
      <c r="I483" s="241"/>
      <c r="J483" s="183">
        <f>ROUND(I483*H483,2)</f>
        <v>0</v>
      </c>
      <c r="K483" s="179" t="s">
        <v>130</v>
      </c>
      <c r="L483" s="184"/>
      <c r="M483" s="185" t="s">
        <v>1</v>
      </c>
      <c r="N483" s="186" t="s">
        <v>39</v>
      </c>
      <c r="O483" s="70"/>
      <c r="P483" s="187">
        <f>O483*H483</f>
        <v>0</v>
      </c>
      <c r="Q483" s="187">
        <v>0.15296000000000001</v>
      </c>
      <c r="R483" s="187">
        <f>Q483*H483</f>
        <v>1.0707200000000001</v>
      </c>
      <c r="S483" s="187">
        <v>0</v>
      </c>
      <c r="T483" s="188">
        <f>S483*H483</f>
        <v>0</v>
      </c>
      <c r="U483" s="33"/>
      <c r="V483" s="33"/>
      <c r="W483" s="33"/>
      <c r="X483" s="33"/>
      <c r="Y483" s="33"/>
      <c r="Z483" s="33"/>
      <c r="AA483" s="33"/>
      <c r="AB483" s="33"/>
      <c r="AC483" s="33"/>
      <c r="AD483" s="33"/>
      <c r="AE483" s="33"/>
      <c r="AR483" s="189" t="s">
        <v>131</v>
      </c>
      <c r="AT483" s="189" t="s">
        <v>126</v>
      </c>
      <c r="AU483" s="189" t="s">
        <v>82</v>
      </c>
      <c r="AY483" s="16" t="s">
        <v>125</v>
      </c>
      <c r="BE483" s="190">
        <f>IF(N483="základní",J483,0)</f>
        <v>0</v>
      </c>
      <c r="BF483" s="190">
        <f>IF(N483="snížená",J483,0)</f>
        <v>0</v>
      </c>
      <c r="BG483" s="190">
        <f>IF(N483="zákl. přenesená",J483,0)</f>
        <v>0</v>
      </c>
      <c r="BH483" s="190">
        <f>IF(N483="sníž. přenesená",J483,0)</f>
        <v>0</v>
      </c>
      <c r="BI483" s="190">
        <f>IF(N483="nulová",J483,0)</f>
        <v>0</v>
      </c>
      <c r="BJ483" s="16" t="s">
        <v>82</v>
      </c>
      <c r="BK483" s="190">
        <f>ROUND(I483*H483,2)</f>
        <v>0</v>
      </c>
      <c r="BL483" s="16" t="s">
        <v>132</v>
      </c>
      <c r="BM483" s="189" t="s">
        <v>340</v>
      </c>
    </row>
    <row r="484" spans="1:65" s="2" customFormat="1">
      <c r="A484" s="33"/>
      <c r="B484" s="34"/>
      <c r="C484" s="35"/>
      <c r="D484" s="191" t="s">
        <v>134</v>
      </c>
      <c r="E484" s="35"/>
      <c r="F484" s="192" t="s">
        <v>339</v>
      </c>
      <c r="G484" s="35"/>
      <c r="H484" s="35"/>
      <c r="I484" s="35"/>
      <c r="J484" s="35"/>
      <c r="K484" s="35"/>
      <c r="L484" s="38"/>
      <c r="M484" s="194"/>
      <c r="N484" s="195"/>
      <c r="O484" s="70"/>
      <c r="P484" s="70"/>
      <c r="Q484" s="70"/>
      <c r="R484" s="70"/>
      <c r="S484" s="70"/>
      <c r="T484" s="71"/>
      <c r="U484" s="33"/>
      <c r="V484" s="33"/>
      <c r="W484" s="33"/>
      <c r="X484" s="33"/>
      <c r="Y484" s="33"/>
      <c r="Z484" s="33"/>
      <c r="AA484" s="33"/>
      <c r="AB484" s="33"/>
      <c r="AC484" s="33"/>
      <c r="AD484" s="33"/>
      <c r="AE484" s="33"/>
      <c r="AT484" s="16" t="s">
        <v>134</v>
      </c>
      <c r="AU484" s="16" t="s">
        <v>82</v>
      </c>
    </row>
    <row r="485" spans="1:65" s="12" customFormat="1">
      <c r="B485" s="196"/>
      <c r="C485" s="197"/>
      <c r="D485" s="191" t="s">
        <v>135</v>
      </c>
      <c r="E485" s="198" t="s">
        <v>1</v>
      </c>
      <c r="F485" s="199" t="s">
        <v>193</v>
      </c>
      <c r="G485" s="197"/>
      <c r="H485" s="198" t="s">
        <v>1</v>
      </c>
      <c r="I485" s="197"/>
      <c r="J485" s="197"/>
      <c r="K485" s="197"/>
      <c r="L485" s="201"/>
      <c r="M485" s="202"/>
      <c r="N485" s="203"/>
      <c r="O485" s="203"/>
      <c r="P485" s="203"/>
      <c r="Q485" s="203"/>
      <c r="R485" s="203"/>
      <c r="S485" s="203"/>
      <c r="T485" s="204"/>
      <c r="AT485" s="205" t="s">
        <v>135</v>
      </c>
      <c r="AU485" s="205" t="s">
        <v>82</v>
      </c>
      <c r="AV485" s="12" t="s">
        <v>82</v>
      </c>
      <c r="AW485" s="12" t="s">
        <v>30</v>
      </c>
      <c r="AX485" s="12" t="s">
        <v>74</v>
      </c>
      <c r="AY485" s="205" t="s">
        <v>125</v>
      </c>
    </row>
    <row r="486" spans="1:65" s="13" customFormat="1">
      <c r="B486" s="206"/>
      <c r="C486" s="207"/>
      <c r="D486" s="191" t="s">
        <v>135</v>
      </c>
      <c r="E486" s="208" t="s">
        <v>1</v>
      </c>
      <c r="F486" s="209" t="s">
        <v>82</v>
      </c>
      <c r="G486" s="207"/>
      <c r="H486" s="210">
        <v>1</v>
      </c>
      <c r="I486" s="207"/>
      <c r="J486" s="207"/>
      <c r="K486" s="207"/>
      <c r="L486" s="212"/>
      <c r="M486" s="213"/>
      <c r="N486" s="214"/>
      <c r="O486" s="214"/>
      <c r="P486" s="214"/>
      <c r="Q486" s="214"/>
      <c r="R486" s="214"/>
      <c r="S486" s="214"/>
      <c r="T486" s="215"/>
      <c r="AT486" s="216" t="s">
        <v>135</v>
      </c>
      <c r="AU486" s="216" t="s">
        <v>82</v>
      </c>
      <c r="AV486" s="13" t="s">
        <v>84</v>
      </c>
      <c r="AW486" s="13" t="s">
        <v>30</v>
      </c>
      <c r="AX486" s="13" t="s">
        <v>74</v>
      </c>
      <c r="AY486" s="216" t="s">
        <v>125</v>
      </c>
    </row>
    <row r="487" spans="1:65" s="12" customFormat="1">
      <c r="B487" s="196"/>
      <c r="C487" s="197"/>
      <c r="D487" s="191" t="s">
        <v>135</v>
      </c>
      <c r="E487" s="198" t="s">
        <v>1</v>
      </c>
      <c r="F487" s="199" t="s">
        <v>278</v>
      </c>
      <c r="G487" s="197"/>
      <c r="H487" s="198" t="s">
        <v>1</v>
      </c>
      <c r="I487" s="197"/>
      <c r="J487" s="197"/>
      <c r="K487" s="197"/>
      <c r="L487" s="201"/>
      <c r="M487" s="202"/>
      <c r="N487" s="203"/>
      <c r="O487" s="203"/>
      <c r="P487" s="203"/>
      <c r="Q487" s="203"/>
      <c r="R487" s="203"/>
      <c r="S487" s="203"/>
      <c r="T487" s="204"/>
      <c r="AT487" s="205" t="s">
        <v>135</v>
      </c>
      <c r="AU487" s="205" t="s">
        <v>82</v>
      </c>
      <c r="AV487" s="12" t="s">
        <v>82</v>
      </c>
      <c r="AW487" s="12" t="s">
        <v>30</v>
      </c>
      <c r="AX487" s="12" t="s">
        <v>74</v>
      </c>
      <c r="AY487" s="205" t="s">
        <v>125</v>
      </c>
    </row>
    <row r="488" spans="1:65" s="13" customFormat="1">
      <c r="B488" s="206"/>
      <c r="C488" s="207"/>
      <c r="D488" s="191" t="s">
        <v>135</v>
      </c>
      <c r="E488" s="208" t="s">
        <v>1</v>
      </c>
      <c r="F488" s="209" t="s">
        <v>84</v>
      </c>
      <c r="G488" s="207"/>
      <c r="H488" s="210">
        <v>2</v>
      </c>
      <c r="I488" s="207"/>
      <c r="J488" s="207"/>
      <c r="K488" s="207"/>
      <c r="L488" s="212"/>
      <c r="M488" s="213"/>
      <c r="N488" s="214"/>
      <c r="O488" s="214"/>
      <c r="P488" s="214"/>
      <c r="Q488" s="214"/>
      <c r="R488" s="214"/>
      <c r="S488" s="214"/>
      <c r="T488" s="215"/>
      <c r="AT488" s="216" t="s">
        <v>135</v>
      </c>
      <c r="AU488" s="216" t="s">
        <v>82</v>
      </c>
      <c r="AV488" s="13" t="s">
        <v>84</v>
      </c>
      <c r="AW488" s="13" t="s">
        <v>30</v>
      </c>
      <c r="AX488" s="13" t="s">
        <v>74</v>
      </c>
      <c r="AY488" s="216" t="s">
        <v>125</v>
      </c>
    </row>
    <row r="489" spans="1:65" s="12" customFormat="1">
      <c r="B489" s="196"/>
      <c r="C489" s="197"/>
      <c r="D489" s="191" t="s">
        <v>135</v>
      </c>
      <c r="E489" s="198" t="s">
        <v>1</v>
      </c>
      <c r="F489" s="199" t="s">
        <v>186</v>
      </c>
      <c r="G489" s="197"/>
      <c r="H489" s="198" t="s">
        <v>1</v>
      </c>
      <c r="I489" s="197"/>
      <c r="J489" s="197"/>
      <c r="K489" s="197"/>
      <c r="L489" s="201"/>
      <c r="M489" s="202"/>
      <c r="N489" s="203"/>
      <c r="O489" s="203"/>
      <c r="P489" s="203"/>
      <c r="Q489" s="203"/>
      <c r="R489" s="203"/>
      <c r="S489" s="203"/>
      <c r="T489" s="204"/>
      <c r="AT489" s="205" t="s">
        <v>135</v>
      </c>
      <c r="AU489" s="205" t="s">
        <v>82</v>
      </c>
      <c r="AV489" s="12" t="s">
        <v>82</v>
      </c>
      <c r="AW489" s="12" t="s">
        <v>30</v>
      </c>
      <c r="AX489" s="12" t="s">
        <v>74</v>
      </c>
      <c r="AY489" s="205" t="s">
        <v>125</v>
      </c>
    </row>
    <row r="490" spans="1:65" s="13" customFormat="1">
      <c r="B490" s="206"/>
      <c r="C490" s="207"/>
      <c r="D490" s="191" t="s">
        <v>135</v>
      </c>
      <c r="E490" s="208" t="s">
        <v>1</v>
      </c>
      <c r="F490" s="209" t="s">
        <v>84</v>
      </c>
      <c r="G490" s="207"/>
      <c r="H490" s="210">
        <v>2</v>
      </c>
      <c r="I490" s="207"/>
      <c r="J490" s="207"/>
      <c r="K490" s="207"/>
      <c r="L490" s="212"/>
      <c r="M490" s="213"/>
      <c r="N490" s="214"/>
      <c r="O490" s="214"/>
      <c r="P490" s="214"/>
      <c r="Q490" s="214"/>
      <c r="R490" s="214"/>
      <c r="S490" s="214"/>
      <c r="T490" s="215"/>
      <c r="AT490" s="216" t="s">
        <v>135</v>
      </c>
      <c r="AU490" s="216" t="s">
        <v>82</v>
      </c>
      <c r="AV490" s="13" t="s">
        <v>84</v>
      </c>
      <c r="AW490" s="13" t="s">
        <v>30</v>
      </c>
      <c r="AX490" s="13" t="s">
        <v>74</v>
      </c>
      <c r="AY490" s="216" t="s">
        <v>125</v>
      </c>
    </row>
    <row r="491" spans="1:65" s="12" customFormat="1">
      <c r="B491" s="196"/>
      <c r="C491" s="197"/>
      <c r="D491" s="191" t="s">
        <v>135</v>
      </c>
      <c r="E491" s="198" t="s">
        <v>1</v>
      </c>
      <c r="F491" s="199" t="s">
        <v>279</v>
      </c>
      <c r="G491" s="197"/>
      <c r="H491" s="198" t="s">
        <v>1</v>
      </c>
      <c r="I491" s="197"/>
      <c r="J491" s="197"/>
      <c r="K491" s="197"/>
      <c r="L491" s="201"/>
      <c r="M491" s="202"/>
      <c r="N491" s="203"/>
      <c r="O491" s="203"/>
      <c r="P491" s="203"/>
      <c r="Q491" s="203"/>
      <c r="R491" s="203"/>
      <c r="S491" s="203"/>
      <c r="T491" s="204"/>
      <c r="AT491" s="205" t="s">
        <v>135</v>
      </c>
      <c r="AU491" s="205" t="s">
        <v>82</v>
      </c>
      <c r="AV491" s="12" t="s">
        <v>82</v>
      </c>
      <c r="AW491" s="12" t="s">
        <v>30</v>
      </c>
      <c r="AX491" s="12" t="s">
        <v>74</v>
      </c>
      <c r="AY491" s="205" t="s">
        <v>125</v>
      </c>
    </row>
    <row r="492" spans="1:65" s="13" customFormat="1">
      <c r="B492" s="206"/>
      <c r="C492" s="207"/>
      <c r="D492" s="191" t="s">
        <v>135</v>
      </c>
      <c r="E492" s="208" t="s">
        <v>1</v>
      </c>
      <c r="F492" s="209" t="s">
        <v>84</v>
      </c>
      <c r="G492" s="207"/>
      <c r="H492" s="210">
        <v>2</v>
      </c>
      <c r="I492" s="207"/>
      <c r="J492" s="207"/>
      <c r="K492" s="207"/>
      <c r="L492" s="212"/>
      <c r="M492" s="213"/>
      <c r="N492" s="214"/>
      <c r="O492" s="214"/>
      <c r="P492" s="214"/>
      <c r="Q492" s="214"/>
      <c r="R492" s="214"/>
      <c r="S492" s="214"/>
      <c r="T492" s="215"/>
      <c r="AT492" s="216" t="s">
        <v>135</v>
      </c>
      <c r="AU492" s="216" t="s">
        <v>82</v>
      </c>
      <c r="AV492" s="13" t="s">
        <v>84</v>
      </c>
      <c r="AW492" s="13" t="s">
        <v>30</v>
      </c>
      <c r="AX492" s="13" t="s">
        <v>74</v>
      </c>
      <c r="AY492" s="216" t="s">
        <v>125</v>
      </c>
    </row>
    <row r="493" spans="1:65" s="14" customFormat="1">
      <c r="B493" s="217"/>
      <c r="C493" s="218"/>
      <c r="D493" s="191" t="s">
        <v>135</v>
      </c>
      <c r="E493" s="219" t="s">
        <v>1</v>
      </c>
      <c r="F493" s="220" t="s">
        <v>138</v>
      </c>
      <c r="G493" s="218"/>
      <c r="H493" s="221">
        <v>7</v>
      </c>
      <c r="I493" s="218"/>
      <c r="J493" s="218"/>
      <c r="K493" s="218"/>
      <c r="L493" s="223"/>
      <c r="M493" s="224"/>
      <c r="N493" s="225"/>
      <c r="O493" s="225"/>
      <c r="P493" s="225"/>
      <c r="Q493" s="225"/>
      <c r="R493" s="225"/>
      <c r="S493" s="225"/>
      <c r="T493" s="226"/>
      <c r="AT493" s="227" t="s">
        <v>135</v>
      </c>
      <c r="AU493" s="227" t="s">
        <v>82</v>
      </c>
      <c r="AV493" s="14" t="s">
        <v>132</v>
      </c>
      <c r="AW493" s="14" t="s">
        <v>30</v>
      </c>
      <c r="AX493" s="14" t="s">
        <v>82</v>
      </c>
      <c r="AY493" s="227" t="s">
        <v>125</v>
      </c>
    </row>
    <row r="494" spans="1:65" s="12" customFormat="1">
      <c r="B494" s="196"/>
      <c r="C494" s="197"/>
      <c r="D494" s="191" t="s">
        <v>135</v>
      </c>
      <c r="E494" s="198" t="s">
        <v>1</v>
      </c>
      <c r="F494" s="199" t="s">
        <v>139</v>
      </c>
      <c r="G494" s="197"/>
      <c r="H494" s="198" t="s">
        <v>1</v>
      </c>
      <c r="I494" s="197"/>
      <c r="J494" s="197"/>
      <c r="K494" s="197"/>
      <c r="L494" s="201"/>
      <c r="M494" s="202"/>
      <c r="N494" s="203"/>
      <c r="O494" s="203"/>
      <c r="P494" s="203"/>
      <c r="Q494" s="203"/>
      <c r="R494" s="203"/>
      <c r="S494" s="203"/>
      <c r="T494" s="204"/>
      <c r="AT494" s="205" t="s">
        <v>135</v>
      </c>
      <c r="AU494" s="205" t="s">
        <v>82</v>
      </c>
      <c r="AV494" s="12" t="s">
        <v>82</v>
      </c>
      <c r="AW494" s="12" t="s">
        <v>30</v>
      </c>
      <c r="AX494" s="12" t="s">
        <v>74</v>
      </c>
      <c r="AY494" s="205" t="s">
        <v>125</v>
      </c>
    </row>
    <row r="495" spans="1:65" s="2" customFormat="1" ht="24.2" customHeight="1">
      <c r="A495" s="33"/>
      <c r="B495" s="34"/>
      <c r="C495" s="177" t="s">
        <v>341</v>
      </c>
      <c r="D495" s="177" t="s">
        <v>126</v>
      </c>
      <c r="E495" s="178" t="s">
        <v>342</v>
      </c>
      <c r="F495" s="179" t="s">
        <v>343</v>
      </c>
      <c r="G495" s="180" t="s">
        <v>159</v>
      </c>
      <c r="H495" s="181">
        <v>5</v>
      </c>
      <c r="I495" s="241"/>
      <c r="J495" s="183">
        <f>ROUND(I495*H495,2)</f>
        <v>0</v>
      </c>
      <c r="K495" s="179" t="s">
        <v>130</v>
      </c>
      <c r="L495" s="184"/>
      <c r="M495" s="185" t="s">
        <v>1</v>
      </c>
      <c r="N495" s="186" t="s">
        <v>39</v>
      </c>
      <c r="O495" s="70"/>
      <c r="P495" s="187">
        <f>O495*H495</f>
        <v>0</v>
      </c>
      <c r="Q495" s="187">
        <v>0.15669</v>
      </c>
      <c r="R495" s="187">
        <f>Q495*H495</f>
        <v>0.78344999999999998</v>
      </c>
      <c r="S495" s="187">
        <v>0</v>
      </c>
      <c r="T495" s="188">
        <f>S495*H495</f>
        <v>0</v>
      </c>
      <c r="U495" s="33"/>
      <c r="V495" s="33"/>
      <c r="W495" s="33"/>
      <c r="X495" s="33"/>
      <c r="Y495" s="33"/>
      <c r="Z495" s="33"/>
      <c r="AA495" s="33"/>
      <c r="AB495" s="33"/>
      <c r="AC495" s="33"/>
      <c r="AD495" s="33"/>
      <c r="AE495" s="33"/>
      <c r="AR495" s="189" t="s">
        <v>131</v>
      </c>
      <c r="AT495" s="189" t="s">
        <v>126</v>
      </c>
      <c r="AU495" s="189" t="s">
        <v>82</v>
      </c>
      <c r="AY495" s="16" t="s">
        <v>125</v>
      </c>
      <c r="BE495" s="190">
        <f>IF(N495="základní",J495,0)</f>
        <v>0</v>
      </c>
      <c r="BF495" s="190">
        <f>IF(N495="snížená",J495,0)</f>
        <v>0</v>
      </c>
      <c r="BG495" s="190">
        <f>IF(N495="zákl. přenesená",J495,0)</f>
        <v>0</v>
      </c>
      <c r="BH495" s="190">
        <f>IF(N495="sníž. přenesená",J495,0)</f>
        <v>0</v>
      </c>
      <c r="BI495" s="190">
        <f>IF(N495="nulová",J495,0)</f>
        <v>0</v>
      </c>
      <c r="BJ495" s="16" t="s">
        <v>82</v>
      </c>
      <c r="BK495" s="190">
        <f>ROUND(I495*H495,2)</f>
        <v>0</v>
      </c>
      <c r="BL495" s="16" t="s">
        <v>132</v>
      </c>
      <c r="BM495" s="189" t="s">
        <v>344</v>
      </c>
    </row>
    <row r="496" spans="1:65" s="2" customFormat="1">
      <c r="A496" s="33"/>
      <c r="B496" s="34"/>
      <c r="C496" s="35"/>
      <c r="D496" s="191" t="s">
        <v>134</v>
      </c>
      <c r="E496" s="35"/>
      <c r="F496" s="192" t="s">
        <v>343</v>
      </c>
      <c r="G496" s="35"/>
      <c r="H496" s="35"/>
      <c r="I496" s="35"/>
      <c r="J496" s="35"/>
      <c r="K496" s="35"/>
      <c r="L496" s="38"/>
      <c r="M496" s="194"/>
      <c r="N496" s="195"/>
      <c r="O496" s="70"/>
      <c r="P496" s="70"/>
      <c r="Q496" s="70"/>
      <c r="R496" s="70"/>
      <c r="S496" s="70"/>
      <c r="T496" s="71"/>
      <c r="U496" s="33"/>
      <c r="V496" s="33"/>
      <c r="W496" s="33"/>
      <c r="X496" s="33"/>
      <c r="Y496" s="33"/>
      <c r="Z496" s="33"/>
      <c r="AA496" s="33"/>
      <c r="AB496" s="33"/>
      <c r="AC496" s="33"/>
      <c r="AD496" s="33"/>
      <c r="AE496" s="33"/>
      <c r="AT496" s="16" t="s">
        <v>134</v>
      </c>
      <c r="AU496" s="16" t="s">
        <v>82</v>
      </c>
    </row>
    <row r="497" spans="1:65" s="12" customFormat="1">
      <c r="B497" s="196"/>
      <c r="C497" s="197"/>
      <c r="D497" s="191" t="s">
        <v>135</v>
      </c>
      <c r="E497" s="198" t="s">
        <v>1</v>
      </c>
      <c r="F497" s="199" t="s">
        <v>193</v>
      </c>
      <c r="G497" s="197"/>
      <c r="H497" s="198" t="s">
        <v>1</v>
      </c>
      <c r="I497" s="197"/>
      <c r="J497" s="197"/>
      <c r="K497" s="197"/>
      <c r="L497" s="201"/>
      <c r="M497" s="202"/>
      <c r="N497" s="203"/>
      <c r="O497" s="203"/>
      <c r="P497" s="203"/>
      <c r="Q497" s="203"/>
      <c r="R497" s="203"/>
      <c r="S497" s="203"/>
      <c r="T497" s="204"/>
      <c r="AT497" s="205" t="s">
        <v>135</v>
      </c>
      <c r="AU497" s="205" t="s">
        <v>82</v>
      </c>
      <c r="AV497" s="12" t="s">
        <v>82</v>
      </c>
      <c r="AW497" s="12" t="s">
        <v>30</v>
      </c>
      <c r="AX497" s="12" t="s">
        <v>74</v>
      </c>
      <c r="AY497" s="205" t="s">
        <v>125</v>
      </c>
    </row>
    <row r="498" spans="1:65" s="13" customFormat="1">
      <c r="B498" s="206"/>
      <c r="C498" s="207"/>
      <c r="D498" s="191" t="s">
        <v>135</v>
      </c>
      <c r="E498" s="208" t="s">
        <v>1</v>
      </c>
      <c r="F498" s="209" t="s">
        <v>84</v>
      </c>
      <c r="G498" s="207"/>
      <c r="H498" s="210">
        <v>2</v>
      </c>
      <c r="I498" s="207"/>
      <c r="J498" s="207"/>
      <c r="K498" s="207"/>
      <c r="L498" s="212"/>
      <c r="M498" s="213"/>
      <c r="N498" s="214"/>
      <c r="O498" s="214"/>
      <c r="P498" s="214"/>
      <c r="Q498" s="214"/>
      <c r="R498" s="214"/>
      <c r="S498" s="214"/>
      <c r="T498" s="215"/>
      <c r="AT498" s="216" t="s">
        <v>135</v>
      </c>
      <c r="AU498" s="216" t="s">
        <v>82</v>
      </c>
      <c r="AV498" s="13" t="s">
        <v>84</v>
      </c>
      <c r="AW498" s="13" t="s">
        <v>30</v>
      </c>
      <c r="AX498" s="13" t="s">
        <v>74</v>
      </c>
      <c r="AY498" s="216" t="s">
        <v>125</v>
      </c>
    </row>
    <row r="499" spans="1:65" s="12" customFormat="1">
      <c r="B499" s="196"/>
      <c r="C499" s="197"/>
      <c r="D499" s="191" t="s">
        <v>135</v>
      </c>
      <c r="E499" s="198" t="s">
        <v>1</v>
      </c>
      <c r="F499" s="199" t="s">
        <v>278</v>
      </c>
      <c r="G499" s="197"/>
      <c r="H499" s="198" t="s">
        <v>1</v>
      </c>
      <c r="I499" s="197"/>
      <c r="J499" s="197"/>
      <c r="K499" s="197"/>
      <c r="L499" s="201"/>
      <c r="M499" s="202"/>
      <c r="N499" s="203"/>
      <c r="O499" s="203"/>
      <c r="P499" s="203"/>
      <c r="Q499" s="203"/>
      <c r="R499" s="203"/>
      <c r="S499" s="203"/>
      <c r="T499" s="204"/>
      <c r="AT499" s="205" t="s">
        <v>135</v>
      </c>
      <c r="AU499" s="205" t="s">
        <v>82</v>
      </c>
      <c r="AV499" s="12" t="s">
        <v>82</v>
      </c>
      <c r="AW499" s="12" t="s">
        <v>30</v>
      </c>
      <c r="AX499" s="12" t="s">
        <v>74</v>
      </c>
      <c r="AY499" s="205" t="s">
        <v>125</v>
      </c>
    </row>
    <row r="500" spans="1:65" s="13" customFormat="1">
      <c r="B500" s="206"/>
      <c r="C500" s="207"/>
      <c r="D500" s="191" t="s">
        <v>135</v>
      </c>
      <c r="E500" s="208" t="s">
        <v>1</v>
      </c>
      <c r="F500" s="209" t="s">
        <v>82</v>
      </c>
      <c r="G500" s="207"/>
      <c r="H500" s="210">
        <v>1</v>
      </c>
      <c r="I500" s="207"/>
      <c r="J500" s="207"/>
      <c r="K500" s="207"/>
      <c r="L500" s="212"/>
      <c r="M500" s="213"/>
      <c r="N500" s="214"/>
      <c r="O500" s="214"/>
      <c r="P500" s="214"/>
      <c r="Q500" s="214"/>
      <c r="R500" s="214"/>
      <c r="S500" s="214"/>
      <c r="T500" s="215"/>
      <c r="AT500" s="216" t="s">
        <v>135</v>
      </c>
      <c r="AU500" s="216" t="s">
        <v>82</v>
      </c>
      <c r="AV500" s="13" t="s">
        <v>84</v>
      </c>
      <c r="AW500" s="13" t="s">
        <v>30</v>
      </c>
      <c r="AX500" s="13" t="s">
        <v>74</v>
      </c>
      <c r="AY500" s="216" t="s">
        <v>125</v>
      </c>
    </row>
    <row r="501" spans="1:65" s="12" customFormat="1">
      <c r="B501" s="196"/>
      <c r="C501" s="197"/>
      <c r="D501" s="191" t="s">
        <v>135</v>
      </c>
      <c r="E501" s="198" t="s">
        <v>1</v>
      </c>
      <c r="F501" s="199" t="s">
        <v>186</v>
      </c>
      <c r="G501" s="197"/>
      <c r="H501" s="198" t="s">
        <v>1</v>
      </c>
      <c r="I501" s="197"/>
      <c r="J501" s="197"/>
      <c r="K501" s="197"/>
      <c r="L501" s="201"/>
      <c r="M501" s="202"/>
      <c r="N501" s="203"/>
      <c r="O501" s="203"/>
      <c r="P501" s="203"/>
      <c r="Q501" s="203"/>
      <c r="R501" s="203"/>
      <c r="S501" s="203"/>
      <c r="T501" s="204"/>
      <c r="AT501" s="205" t="s">
        <v>135</v>
      </c>
      <c r="AU501" s="205" t="s">
        <v>82</v>
      </c>
      <c r="AV501" s="12" t="s">
        <v>82</v>
      </c>
      <c r="AW501" s="12" t="s">
        <v>30</v>
      </c>
      <c r="AX501" s="12" t="s">
        <v>74</v>
      </c>
      <c r="AY501" s="205" t="s">
        <v>125</v>
      </c>
    </row>
    <row r="502" spans="1:65" s="13" customFormat="1">
      <c r="B502" s="206"/>
      <c r="C502" s="207"/>
      <c r="D502" s="191" t="s">
        <v>135</v>
      </c>
      <c r="E502" s="208" t="s">
        <v>1</v>
      </c>
      <c r="F502" s="209" t="s">
        <v>82</v>
      </c>
      <c r="G502" s="207"/>
      <c r="H502" s="210">
        <v>1</v>
      </c>
      <c r="I502" s="207"/>
      <c r="J502" s="207"/>
      <c r="K502" s="207"/>
      <c r="L502" s="212"/>
      <c r="M502" s="213"/>
      <c r="N502" s="214"/>
      <c r="O502" s="214"/>
      <c r="P502" s="214"/>
      <c r="Q502" s="214"/>
      <c r="R502" s="214"/>
      <c r="S502" s="214"/>
      <c r="T502" s="215"/>
      <c r="AT502" s="216" t="s">
        <v>135</v>
      </c>
      <c r="AU502" s="216" t="s">
        <v>82</v>
      </c>
      <c r="AV502" s="13" t="s">
        <v>84</v>
      </c>
      <c r="AW502" s="13" t="s">
        <v>30</v>
      </c>
      <c r="AX502" s="13" t="s">
        <v>74</v>
      </c>
      <c r="AY502" s="216" t="s">
        <v>125</v>
      </c>
    </row>
    <row r="503" spans="1:65" s="12" customFormat="1">
      <c r="B503" s="196"/>
      <c r="C503" s="197"/>
      <c r="D503" s="191" t="s">
        <v>135</v>
      </c>
      <c r="E503" s="198" t="s">
        <v>1</v>
      </c>
      <c r="F503" s="199" t="s">
        <v>279</v>
      </c>
      <c r="G503" s="197"/>
      <c r="H503" s="198" t="s">
        <v>1</v>
      </c>
      <c r="I503" s="197"/>
      <c r="J503" s="197"/>
      <c r="K503" s="197"/>
      <c r="L503" s="201"/>
      <c r="M503" s="202"/>
      <c r="N503" s="203"/>
      <c r="O503" s="203"/>
      <c r="P503" s="203"/>
      <c r="Q503" s="203"/>
      <c r="R503" s="203"/>
      <c r="S503" s="203"/>
      <c r="T503" s="204"/>
      <c r="AT503" s="205" t="s">
        <v>135</v>
      </c>
      <c r="AU503" s="205" t="s">
        <v>82</v>
      </c>
      <c r="AV503" s="12" t="s">
        <v>82</v>
      </c>
      <c r="AW503" s="12" t="s">
        <v>30</v>
      </c>
      <c r="AX503" s="12" t="s">
        <v>74</v>
      </c>
      <c r="AY503" s="205" t="s">
        <v>125</v>
      </c>
    </row>
    <row r="504" spans="1:65" s="13" customFormat="1">
      <c r="B504" s="206"/>
      <c r="C504" s="207"/>
      <c r="D504" s="191" t="s">
        <v>135</v>
      </c>
      <c r="E504" s="208" t="s">
        <v>1</v>
      </c>
      <c r="F504" s="209" t="s">
        <v>82</v>
      </c>
      <c r="G504" s="207"/>
      <c r="H504" s="210">
        <v>1</v>
      </c>
      <c r="I504" s="207"/>
      <c r="J504" s="207"/>
      <c r="K504" s="207"/>
      <c r="L504" s="212"/>
      <c r="M504" s="213"/>
      <c r="N504" s="214"/>
      <c r="O504" s="214"/>
      <c r="P504" s="214"/>
      <c r="Q504" s="214"/>
      <c r="R504" s="214"/>
      <c r="S504" s="214"/>
      <c r="T504" s="215"/>
      <c r="AT504" s="216" t="s">
        <v>135</v>
      </c>
      <c r="AU504" s="216" t="s">
        <v>82</v>
      </c>
      <c r="AV504" s="13" t="s">
        <v>84</v>
      </c>
      <c r="AW504" s="13" t="s">
        <v>30</v>
      </c>
      <c r="AX504" s="13" t="s">
        <v>74</v>
      </c>
      <c r="AY504" s="216" t="s">
        <v>125</v>
      </c>
    </row>
    <row r="505" spans="1:65" s="14" customFormat="1">
      <c r="B505" s="217"/>
      <c r="C505" s="218"/>
      <c r="D505" s="191" t="s">
        <v>135</v>
      </c>
      <c r="E505" s="219" t="s">
        <v>1</v>
      </c>
      <c r="F505" s="220" t="s">
        <v>138</v>
      </c>
      <c r="G505" s="218"/>
      <c r="H505" s="221">
        <v>5</v>
      </c>
      <c r="I505" s="218"/>
      <c r="J505" s="218"/>
      <c r="K505" s="218"/>
      <c r="L505" s="223"/>
      <c r="M505" s="224"/>
      <c r="N505" s="225"/>
      <c r="O505" s="225"/>
      <c r="P505" s="225"/>
      <c r="Q505" s="225"/>
      <c r="R505" s="225"/>
      <c r="S505" s="225"/>
      <c r="T505" s="226"/>
      <c r="AT505" s="227" t="s">
        <v>135</v>
      </c>
      <c r="AU505" s="227" t="s">
        <v>82</v>
      </c>
      <c r="AV505" s="14" t="s">
        <v>132</v>
      </c>
      <c r="AW505" s="14" t="s">
        <v>30</v>
      </c>
      <c r="AX505" s="14" t="s">
        <v>82</v>
      </c>
      <c r="AY505" s="227" t="s">
        <v>125</v>
      </c>
    </row>
    <row r="506" spans="1:65" s="12" customFormat="1">
      <c r="B506" s="196"/>
      <c r="C506" s="197"/>
      <c r="D506" s="191" t="s">
        <v>135</v>
      </c>
      <c r="E506" s="198" t="s">
        <v>1</v>
      </c>
      <c r="F506" s="199" t="s">
        <v>139</v>
      </c>
      <c r="G506" s="197"/>
      <c r="H506" s="198" t="s">
        <v>1</v>
      </c>
      <c r="I506" s="197"/>
      <c r="J506" s="197"/>
      <c r="K506" s="197"/>
      <c r="L506" s="201"/>
      <c r="M506" s="202"/>
      <c r="N506" s="203"/>
      <c r="O506" s="203"/>
      <c r="P506" s="203"/>
      <c r="Q506" s="203"/>
      <c r="R506" s="203"/>
      <c r="S506" s="203"/>
      <c r="T506" s="204"/>
      <c r="AT506" s="205" t="s">
        <v>135</v>
      </c>
      <c r="AU506" s="205" t="s">
        <v>82</v>
      </c>
      <c r="AV506" s="12" t="s">
        <v>82</v>
      </c>
      <c r="AW506" s="12" t="s">
        <v>30</v>
      </c>
      <c r="AX506" s="12" t="s">
        <v>74</v>
      </c>
      <c r="AY506" s="205" t="s">
        <v>125</v>
      </c>
    </row>
    <row r="507" spans="1:65" s="2" customFormat="1" ht="24.2" customHeight="1">
      <c r="A507" s="33"/>
      <c r="B507" s="34"/>
      <c r="C507" s="177" t="s">
        <v>345</v>
      </c>
      <c r="D507" s="177" t="s">
        <v>126</v>
      </c>
      <c r="E507" s="178" t="s">
        <v>346</v>
      </c>
      <c r="F507" s="179" t="s">
        <v>347</v>
      </c>
      <c r="G507" s="180" t="s">
        <v>159</v>
      </c>
      <c r="H507" s="181">
        <v>4</v>
      </c>
      <c r="I507" s="241"/>
      <c r="J507" s="183">
        <f>ROUND(I507*H507,2)</f>
        <v>0</v>
      </c>
      <c r="K507" s="179" t="s">
        <v>130</v>
      </c>
      <c r="L507" s="184"/>
      <c r="M507" s="185" t="s">
        <v>1</v>
      </c>
      <c r="N507" s="186" t="s">
        <v>39</v>
      </c>
      <c r="O507" s="70"/>
      <c r="P507" s="187">
        <f>O507*H507</f>
        <v>0</v>
      </c>
      <c r="Q507" s="187">
        <v>0.16042000000000001</v>
      </c>
      <c r="R507" s="187">
        <f>Q507*H507</f>
        <v>0.64168000000000003</v>
      </c>
      <c r="S507" s="187">
        <v>0</v>
      </c>
      <c r="T507" s="188">
        <f>S507*H507</f>
        <v>0</v>
      </c>
      <c r="U507" s="33"/>
      <c r="V507" s="33"/>
      <c r="W507" s="33"/>
      <c r="X507" s="33"/>
      <c r="Y507" s="33"/>
      <c r="Z507" s="33"/>
      <c r="AA507" s="33"/>
      <c r="AB507" s="33"/>
      <c r="AC507" s="33"/>
      <c r="AD507" s="33"/>
      <c r="AE507" s="33"/>
      <c r="AR507" s="189" t="s">
        <v>131</v>
      </c>
      <c r="AT507" s="189" t="s">
        <v>126</v>
      </c>
      <c r="AU507" s="189" t="s">
        <v>82</v>
      </c>
      <c r="AY507" s="16" t="s">
        <v>125</v>
      </c>
      <c r="BE507" s="190">
        <f>IF(N507="základní",J507,0)</f>
        <v>0</v>
      </c>
      <c r="BF507" s="190">
        <f>IF(N507="snížená",J507,0)</f>
        <v>0</v>
      </c>
      <c r="BG507" s="190">
        <f>IF(N507="zákl. přenesená",J507,0)</f>
        <v>0</v>
      </c>
      <c r="BH507" s="190">
        <f>IF(N507="sníž. přenesená",J507,0)</f>
        <v>0</v>
      </c>
      <c r="BI507" s="190">
        <f>IF(N507="nulová",J507,0)</f>
        <v>0</v>
      </c>
      <c r="BJ507" s="16" t="s">
        <v>82</v>
      </c>
      <c r="BK507" s="190">
        <f>ROUND(I507*H507,2)</f>
        <v>0</v>
      </c>
      <c r="BL507" s="16" t="s">
        <v>132</v>
      </c>
      <c r="BM507" s="189" t="s">
        <v>348</v>
      </c>
    </row>
    <row r="508" spans="1:65" s="2" customFormat="1">
      <c r="A508" s="33"/>
      <c r="B508" s="34"/>
      <c r="C508" s="35"/>
      <c r="D508" s="191" t="s">
        <v>134</v>
      </c>
      <c r="E508" s="35"/>
      <c r="F508" s="192" t="s">
        <v>347</v>
      </c>
      <c r="G508" s="35"/>
      <c r="H508" s="35"/>
      <c r="I508" s="35"/>
      <c r="J508" s="35"/>
      <c r="K508" s="35"/>
      <c r="L508" s="38"/>
      <c r="M508" s="194"/>
      <c r="N508" s="195"/>
      <c r="O508" s="70"/>
      <c r="P508" s="70"/>
      <c r="Q508" s="70"/>
      <c r="R508" s="70"/>
      <c r="S508" s="70"/>
      <c r="T508" s="71"/>
      <c r="U508" s="33"/>
      <c r="V508" s="33"/>
      <c r="W508" s="33"/>
      <c r="X508" s="33"/>
      <c r="Y508" s="33"/>
      <c r="Z508" s="33"/>
      <c r="AA508" s="33"/>
      <c r="AB508" s="33"/>
      <c r="AC508" s="33"/>
      <c r="AD508" s="33"/>
      <c r="AE508" s="33"/>
      <c r="AT508" s="16" t="s">
        <v>134</v>
      </c>
      <c r="AU508" s="16" t="s">
        <v>82</v>
      </c>
    </row>
    <row r="509" spans="1:65" s="12" customFormat="1">
      <c r="B509" s="196"/>
      <c r="C509" s="197"/>
      <c r="D509" s="191" t="s">
        <v>135</v>
      </c>
      <c r="E509" s="198" t="s">
        <v>1</v>
      </c>
      <c r="F509" s="199" t="s">
        <v>193</v>
      </c>
      <c r="G509" s="197"/>
      <c r="H509" s="198" t="s">
        <v>1</v>
      </c>
      <c r="I509" s="197"/>
      <c r="J509" s="197"/>
      <c r="K509" s="197"/>
      <c r="L509" s="201"/>
      <c r="M509" s="202"/>
      <c r="N509" s="203"/>
      <c r="O509" s="203"/>
      <c r="P509" s="203"/>
      <c r="Q509" s="203"/>
      <c r="R509" s="203"/>
      <c r="S509" s="203"/>
      <c r="T509" s="204"/>
      <c r="AT509" s="205" t="s">
        <v>135</v>
      </c>
      <c r="AU509" s="205" t="s">
        <v>82</v>
      </c>
      <c r="AV509" s="12" t="s">
        <v>82</v>
      </c>
      <c r="AW509" s="12" t="s">
        <v>30</v>
      </c>
      <c r="AX509" s="12" t="s">
        <v>74</v>
      </c>
      <c r="AY509" s="205" t="s">
        <v>125</v>
      </c>
    </row>
    <row r="510" spans="1:65" s="13" customFormat="1">
      <c r="B510" s="206"/>
      <c r="C510" s="207"/>
      <c r="D510" s="191" t="s">
        <v>135</v>
      </c>
      <c r="E510" s="208" t="s">
        <v>1</v>
      </c>
      <c r="F510" s="209" t="s">
        <v>82</v>
      </c>
      <c r="G510" s="207"/>
      <c r="H510" s="210">
        <v>1</v>
      </c>
      <c r="I510" s="207"/>
      <c r="J510" s="207"/>
      <c r="K510" s="207"/>
      <c r="L510" s="212"/>
      <c r="M510" s="213"/>
      <c r="N510" s="214"/>
      <c r="O510" s="214"/>
      <c r="P510" s="214"/>
      <c r="Q510" s="214"/>
      <c r="R510" s="214"/>
      <c r="S510" s="214"/>
      <c r="T510" s="215"/>
      <c r="AT510" s="216" t="s">
        <v>135</v>
      </c>
      <c r="AU510" s="216" t="s">
        <v>82</v>
      </c>
      <c r="AV510" s="13" t="s">
        <v>84</v>
      </c>
      <c r="AW510" s="13" t="s">
        <v>30</v>
      </c>
      <c r="AX510" s="13" t="s">
        <v>74</v>
      </c>
      <c r="AY510" s="216" t="s">
        <v>125</v>
      </c>
    </row>
    <row r="511" spans="1:65" s="12" customFormat="1">
      <c r="B511" s="196"/>
      <c r="C511" s="197"/>
      <c r="D511" s="191" t="s">
        <v>135</v>
      </c>
      <c r="E511" s="198" t="s">
        <v>1</v>
      </c>
      <c r="F511" s="199" t="s">
        <v>278</v>
      </c>
      <c r="G511" s="197"/>
      <c r="H511" s="198" t="s">
        <v>1</v>
      </c>
      <c r="I511" s="197"/>
      <c r="J511" s="197"/>
      <c r="K511" s="197"/>
      <c r="L511" s="201"/>
      <c r="M511" s="202"/>
      <c r="N511" s="203"/>
      <c r="O511" s="203"/>
      <c r="P511" s="203"/>
      <c r="Q511" s="203"/>
      <c r="R511" s="203"/>
      <c r="S511" s="203"/>
      <c r="T511" s="204"/>
      <c r="AT511" s="205" t="s">
        <v>135</v>
      </c>
      <c r="AU511" s="205" t="s">
        <v>82</v>
      </c>
      <c r="AV511" s="12" t="s">
        <v>82</v>
      </c>
      <c r="AW511" s="12" t="s">
        <v>30</v>
      </c>
      <c r="AX511" s="12" t="s">
        <v>74</v>
      </c>
      <c r="AY511" s="205" t="s">
        <v>125</v>
      </c>
    </row>
    <row r="512" spans="1:65" s="13" customFormat="1">
      <c r="B512" s="206"/>
      <c r="C512" s="207"/>
      <c r="D512" s="191" t="s">
        <v>135</v>
      </c>
      <c r="E512" s="208" t="s">
        <v>1</v>
      </c>
      <c r="F512" s="209" t="s">
        <v>82</v>
      </c>
      <c r="G512" s="207"/>
      <c r="H512" s="210">
        <v>1</v>
      </c>
      <c r="I512" s="207"/>
      <c r="J512" s="207"/>
      <c r="K512" s="207"/>
      <c r="L512" s="212"/>
      <c r="M512" s="213"/>
      <c r="N512" s="214"/>
      <c r="O512" s="214"/>
      <c r="P512" s="214"/>
      <c r="Q512" s="214"/>
      <c r="R512" s="214"/>
      <c r="S512" s="214"/>
      <c r="T512" s="215"/>
      <c r="AT512" s="216" t="s">
        <v>135</v>
      </c>
      <c r="AU512" s="216" t="s">
        <v>82</v>
      </c>
      <c r="AV512" s="13" t="s">
        <v>84</v>
      </c>
      <c r="AW512" s="13" t="s">
        <v>30</v>
      </c>
      <c r="AX512" s="13" t="s">
        <v>74</v>
      </c>
      <c r="AY512" s="216" t="s">
        <v>125</v>
      </c>
    </row>
    <row r="513" spans="1:65" s="12" customFormat="1">
      <c r="B513" s="196"/>
      <c r="C513" s="197"/>
      <c r="D513" s="191" t="s">
        <v>135</v>
      </c>
      <c r="E513" s="198" t="s">
        <v>1</v>
      </c>
      <c r="F513" s="199" t="s">
        <v>186</v>
      </c>
      <c r="G513" s="197"/>
      <c r="H513" s="198" t="s">
        <v>1</v>
      </c>
      <c r="I513" s="197"/>
      <c r="J513" s="197"/>
      <c r="K513" s="197"/>
      <c r="L513" s="201"/>
      <c r="M513" s="202"/>
      <c r="N513" s="203"/>
      <c r="O513" s="203"/>
      <c r="P513" s="203"/>
      <c r="Q513" s="203"/>
      <c r="R513" s="203"/>
      <c r="S513" s="203"/>
      <c r="T513" s="204"/>
      <c r="AT513" s="205" t="s">
        <v>135</v>
      </c>
      <c r="AU513" s="205" t="s">
        <v>82</v>
      </c>
      <c r="AV513" s="12" t="s">
        <v>82</v>
      </c>
      <c r="AW513" s="12" t="s">
        <v>30</v>
      </c>
      <c r="AX513" s="12" t="s">
        <v>74</v>
      </c>
      <c r="AY513" s="205" t="s">
        <v>125</v>
      </c>
    </row>
    <row r="514" spans="1:65" s="13" customFormat="1">
      <c r="B514" s="206"/>
      <c r="C514" s="207"/>
      <c r="D514" s="191" t="s">
        <v>135</v>
      </c>
      <c r="E514" s="208" t="s">
        <v>1</v>
      </c>
      <c r="F514" s="209" t="s">
        <v>82</v>
      </c>
      <c r="G514" s="207"/>
      <c r="H514" s="210">
        <v>1</v>
      </c>
      <c r="I514" s="207"/>
      <c r="J514" s="207"/>
      <c r="K514" s="207"/>
      <c r="L514" s="212"/>
      <c r="M514" s="213"/>
      <c r="N514" s="214"/>
      <c r="O514" s="214"/>
      <c r="P514" s="214"/>
      <c r="Q514" s="214"/>
      <c r="R514" s="214"/>
      <c r="S514" s="214"/>
      <c r="T514" s="215"/>
      <c r="AT514" s="216" t="s">
        <v>135</v>
      </c>
      <c r="AU514" s="216" t="s">
        <v>82</v>
      </c>
      <c r="AV514" s="13" t="s">
        <v>84</v>
      </c>
      <c r="AW514" s="13" t="s">
        <v>30</v>
      </c>
      <c r="AX514" s="13" t="s">
        <v>74</v>
      </c>
      <c r="AY514" s="216" t="s">
        <v>125</v>
      </c>
    </row>
    <row r="515" spans="1:65" s="12" customFormat="1">
      <c r="B515" s="196"/>
      <c r="C515" s="197"/>
      <c r="D515" s="191" t="s">
        <v>135</v>
      </c>
      <c r="E515" s="198" t="s">
        <v>1</v>
      </c>
      <c r="F515" s="199" t="s">
        <v>279</v>
      </c>
      <c r="G515" s="197"/>
      <c r="H515" s="198" t="s">
        <v>1</v>
      </c>
      <c r="I515" s="197"/>
      <c r="J515" s="197"/>
      <c r="K515" s="197"/>
      <c r="L515" s="201"/>
      <c r="M515" s="202"/>
      <c r="N515" s="203"/>
      <c r="O515" s="203"/>
      <c r="P515" s="203"/>
      <c r="Q515" s="203"/>
      <c r="R515" s="203"/>
      <c r="S515" s="203"/>
      <c r="T515" s="204"/>
      <c r="AT515" s="205" t="s">
        <v>135</v>
      </c>
      <c r="AU515" s="205" t="s">
        <v>82</v>
      </c>
      <c r="AV515" s="12" t="s">
        <v>82</v>
      </c>
      <c r="AW515" s="12" t="s">
        <v>30</v>
      </c>
      <c r="AX515" s="12" t="s">
        <v>74</v>
      </c>
      <c r="AY515" s="205" t="s">
        <v>125</v>
      </c>
    </row>
    <row r="516" spans="1:65" s="13" customFormat="1">
      <c r="B516" s="206"/>
      <c r="C516" s="207"/>
      <c r="D516" s="191" t="s">
        <v>135</v>
      </c>
      <c r="E516" s="208" t="s">
        <v>1</v>
      </c>
      <c r="F516" s="209" t="s">
        <v>82</v>
      </c>
      <c r="G516" s="207"/>
      <c r="H516" s="210">
        <v>1</v>
      </c>
      <c r="I516" s="207"/>
      <c r="J516" s="207"/>
      <c r="K516" s="207"/>
      <c r="L516" s="212"/>
      <c r="M516" s="213"/>
      <c r="N516" s="214"/>
      <c r="O516" s="214"/>
      <c r="P516" s="214"/>
      <c r="Q516" s="214"/>
      <c r="R516" s="214"/>
      <c r="S516" s="214"/>
      <c r="T516" s="215"/>
      <c r="AT516" s="216" t="s">
        <v>135</v>
      </c>
      <c r="AU516" s="216" t="s">
        <v>82</v>
      </c>
      <c r="AV516" s="13" t="s">
        <v>84</v>
      </c>
      <c r="AW516" s="13" t="s">
        <v>30</v>
      </c>
      <c r="AX516" s="13" t="s">
        <v>74</v>
      </c>
      <c r="AY516" s="216" t="s">
        <v>125</v>
      </c>
    </row>
    <row r="517" spans="1:65" s="14" customFormat="1">
      <c r="B517" s="217"/>
      <c r="C517" s="218"/>
      <c r="D517" s="191" t="s">
        <v>135</v>
      </c>
      <c r="E517" s="219" t="s">
        <v>1</v>
      </c>
      <c r="F517" s="220" t="s">
        <v>138</v>
      </c>
      <c r="G517" s="218"/>
      <c r="H517" s="221">
        <v>4</v>
      </c>
      <c r="I517" s="218"/>
      <c r="J517" s="218"/>
      <c r="K517" s="218"/>
      <c r="L517" s="223"/>
      <c r="M517" s="224"/>
      <c r="N517" s="225"/>
      <c r="O517" s="225"/>
      <c r="P517" s="225"/>
      <c r="Q517" s="225"/>
      <c r="R517" s="225"/>
      <c r="S517" s="225"/>
      <c r="T517" s="226"/>
      <c r="AT517" s="227" t="s">
        <v>135</v>
      </c>
      <c r="AU517" s="227" t="s">
        <v>82</v>
      </c>
      <c r="AV517" s="14" t="s">
        <v>132</v>
      </c>
      <c r="AW517" s="14" t="s">
        <v>30</v>
      </c>
      <c r="AX517" s="14" t="s">
        <v>82</v>
      </c>
      <c r="AY517" s="227" t="s">
        <v>125</v>
      </c>
    </row>
    <row r="518" spans="1:65" s="12" customFormat="1">
      <c r="B518" s="196"/>
      <c r="C518" s="197"/>
      <c r="D518" s="191" t="s">
        <v>135</v>
      </c>
      <c r="E518" s="198" t="s">
        <v>1</v>
      </c>
      <c r="F518" s="199" t="s">
        <v>139</v>
      </c>
      <c r="G518" s="197"/>
      <c r="H518" s="198" t="s">
        <v>1</v>
      </c>
      <c r="I518" s="197"/>
      <c r="J518" s="197"/>
      <c r="K518" s="197"/>
      <c r="L518" s="201"/>
      <c r="M518" s="202"/>
      <c r="N518" s="203"/>
      <c r="O518" s="203"/>
      <c r="P518" s="203"/>
      <c r="Q518" s="203"/>
      <c r="R518" s="203"/>
      <c r="S518" s="203"/>
      <c r="T518" s="204"/>
      <c r="AT518" s="205" t="s">
        <v>135</v>
      </c>
      <c r="AU518" s="205" t="s">
        <v>82</v>
      </c>
      <c r="AV518" s="12" t="s">
        <v>82</v>
      </c>
      <c r="AW518" s="12" t="s">
        <v>30</v>
      </c>
      <c r="AX518" s="12" t="s">
        <v>74</v>
      </c>
      <c r="AY518" s="205" t="s">
        <v>125</v>
      </c>
    </row>
    <row r="519" spans="1:65" s="2" customFormat="1" ht="24.2" customHeight="1">
      <c r="A519" s="33"/>
      <c r="B519" s="34"/>
      <c r="C519" s="177" t="s">
        <v>349</v>
      </c>
      <c r="D519" s="177" t="s">
        <v>126</v>
      </c>
      <c r="E519" s="178" t="s">
        <v>350</v>
      </c>
      <c r="F519" s="179" t="s">
        <v>351</v>
      </c>
      <c r="G519" s="180" t="s">
        <v>159</v>
      </c>
      <c r="H519" s="181">
        <v>8</v>
      </c>
      <c r="I519" s="241"/>
      <c r="J519" s="183">
        <f>ROUND(I519*H519,2)</f>
        <v>0</v>
      </c>
      <c r="K519" s="179" t="s">
        <v>130</v>
      </c>
      <c r="L519" s="184"/>
      <c r="M519" s="185" t="s">
        <v>1</v>
      </c>
      <c r="N519" s="186" t="s">
        <v>39</v>
      </c>
      <c r="O519" s="70"/>
      <c r="P519" s="187">
        <f>O519*H519</f>
        <v>0</v>
      </c>
      <c r="Q519" s="187">
        <v>0.16414999999999999</v>
      </c>
      <c r="R519" s="187">
        <f>Q519*H519</f>
        <v>1.3131999999999999</v>
      </c>
      <c r="S519" s="187">
        <v>0</v>
      </c>
      <c r="T519" s="188">
        <f>S519*H519</f>
        <v>0</v>
      </c>
      <c r="U519" s="33"/>
      <c r="V519" s="33"/>
      <c r="W519" s="33"/>
      <c r="X519" s="33"/>
      <c r="Y519" s="33"/>
      <c r="Z519" s="33"/>
      <c r="AA519" s="33"/>
      <c r="AB519" s="33"/>
      <c r="AC519" s="33"/>
      <c r="AD519" s="33"/>
      <c r="AE519" s="33"/>
      <c r="AR519" s="189" t="s">
        <v>131</v>
      </c>
      <c r="AT519" s="189" t="s">
        <v>126</v>
      </c>
      <c r="AU519" s="189" t="s">
        <v>82</v>
      </c>
      <c r="AY519" s="16" t="s">
        <v>125</v>
      </c>
      <c r="BE519" s="190">
        <f>IF(N519="základní",J519,0)</f>
        <v>0</v>
      </c>
      <c r="BF519" s="190">
        <f>IF(N519="snížená",J519,0)</f>
        <v>0</v>
      </c>
      <c r="BG519" s="190">
        <f>IF(N519="zákl. přenesená",J519,0)</f>
        <v>0</v>
      </c>
      <c r="BH519" s="190">
        <f>IF(N519="sníž. přenesená",J519,0)</f>
        <v>0</v>
      </c>
      <c r="BI519" s="190">
        <f>IF(N519="nulová",J519,0)</f>
        <v>0</v>
      </c>
      <c r="BJ519" s="16" t="s">
        <v>82</v>
      </c>
      <c r="BK519" s="190">
        <f>ROUND(I519*H519,2)</f>
        <v>0</v>
      </c>
      <c r="BL519" s="16" t="s">
        <v>132</v>
      </c>
      <c r="BM519" s="189" t="s">
        <v>352</v>
      </c>
    </row>
    <row r="520" spans="1:65" s="2" customFormat="1">
      <c r="A520" s="33"/>
      <c r="B520" s="34"/>
      <c r="C520" s="35"/>
      <c r="D520" s="191" t="s">
        <v>134</v>
      </c>
      <c r="E520" s="35"/>
      <c r="F520" s="192" t="s">
        <v>351</v>
      </c>
      <c r="G520" s="35"/>
      <c r="H520" s="35"/>
      <c r="I520" s="35"/>
      <c r="J520" s="35"/>
      <c r="K520" s="35"/>
      <c r="L520" s="38"/>
      <c r="M520" s="194"/>
      <c r="N520" s="195"/>
      <c r="O520" s="70"/>
      <c r="P520" s="70"/>
      <c r="Q520" s="70"/>
      <c r="R520" s="70"/>
      <c r="S520" s="70"/>
      <c r="T520" s="71"/>
      <c r="U520" s="33"/>
      <c r="V520" s="33"/>
      <c r="W520" s="33"/>
      <c r="X520" s="33"/>
      <c r="Y520" s="33"/>
      <c r="Z520" s="33"/>
      <c r="AA520" s="33"/>
      <c r="AB520" s="33"/>
      <c r="AC520" s="33"/>
      <c r="AD520" s="33"/>
      <c r="AE520" s="33"/>
      <c r="AT520" s="16" t="s">
        <v>134</v>
      </c>
      <c r="AU520" s="16" t="s">
        <v>82</v>
      </c>
    </row>
    <row r="521" spans="1:65" s="12" customFormat="1">
      <c r="B521" s="196"/>
      <c r="C521" s="197"/>
      <c r="D521" s="191" t="s">
        <v>135</v>
      </c>
      <c r="E521" s="198" t="s">
        <v>1</v>
      </c>
      <c r="F521" s="199" t="s">
        <v>353</v>
      </c>
      <c r="G521" s="197"/>
      <c r="H521" s="198" t="s">
        <v>1</v>
      </c>
      <c r="I521" s="197"/>
      <c r="J521" s="197"/>
      <c r="K521" s="197"/>
      <c r="L521" s="201"/>
      <c r="M521" s="202"/>
      <c r="N521" s="203"/>
      <c r="O521" s="203"/>
      <c r="P521" s="203"/>
      <c r="Q521" s="203"/>
      <c r="R521" s="203"/>
      <c r="S521" s="203"/>
      <c r="T521" s="204"/>
      <c r="AT521" s="205" t="s">
        <v>135</v>
      </c>
      <c r="AU521" s="205" t="s">
        <v>82</v>
      </c>
      <c r="AV521" s="12" t="s">
        <v>82</v>
      </c>
      <c r="AW521" s="12" t="s">
        <v>30</v>
      </c>
      <c r="AX521" s="12" t="s">
        <v>74</v>
      </c>
      <c r="AY521" s="205" t="s">
        <v>125</v>
      </c>
    </row>
    <row r="522" spans="1:65" s="13" customFormat="1">
      <c r="B522" s="206"/>
      <c r="C522" s="207"/>
      <c r="D522" s="191" t="s">
        <v>135</v>
      </c>
      <c r="E522" s="208" t="s">
        <v>1</v>
      </c>
      <c r="F522" s="209" t="s">
        <v>82</v>
      </c>
      <c r="G522" s="207"/>
      <c r="H522" s="210">
        <v>1</v>
      </c>
      <c r="I522" s="207"/>
      <c r="J522" s="207"/>
      <c r="K522" s="207"/>
      <c r="L522" s="212"/>
      <c r="M522" s="213"/>
      <c r="N522" s="214"/>
      <c r="O522" s="214"/>
      <c r="P522" s="214"/>
      <c r="Q522" s="214"/>
      <c r="R522" s="214"/>
      <c r="S522" s="214"/>
      <c r="T522" s="215"/>
      <c r="AT522" s="216" t="s">
        <v>135</v>
      </c>
      <c r="AU522" s="216" t="s">
        <v>82</v>
      </c>
      <c r="AV522" s="13" t="s">
        <v>84</v>
      </c>
      <c r="AW522" s="13" t="s">
        <v>30</v>
      </c>
      <c r="AX522" s="13" t="s">
        <v>74</v>
      </c>
      <c r="AY522" s="216" t="s">
        <v>125</v>
      </c>
    </row>
    <row r="523" spans="1:65" s="12" customFormat="1">
      <c r="B523" s="196"/>
      <c r="C523" s="197"/>
      <c r="D523" s="191" t="s">
        <v>135</v>
      </c>
      <c r="E523" s="198" t="s">
        <v>1</v>
      </c>
      <c r="F523" s="199" t="s">
        <v>354</v>
      </c>
      <c r="G523" s="197"/>
      <c r="H523" s="198" t="s">
        <v>1</v>
      </c>
      <c r="I523" s="197"/>
      <c r="J523" s="197"/>
      <c r="K523" s="197"/>
      <c r="L523" s="201"/>
      <c r="M523" s="202"/>
      <c r="N523" s="203"/>
      <c r="O523" s="203"/>
      <c r="P523" s="203"/>
      <c r="Q523" s="203"/>
      <c r="R523" s="203"/>
      <c r="S523" s="203"/>
      <c r="T523" s="204"/>
      <c r="AT523" s="205" t="s">
        <v>135</v>
      </c>
      <c r="AU523" s="205" t="s">
        <v>82</v>
      </c>
      <c r="AV523" s="12" t="s">
        <v>82</v>
      </c>
      <c r="AW523" s="12" t="s">
        <v>30</v>
      </c>
      <c r="AX523" s="12" t="s">
        <v>74</v>
      </c>
      <c r="AY523" s="205" t="s">
        <v>125</v>
      </c>
    </row>
    <row r="524" spans="1:65" s="13" customFormat="1">
      <c r="B524" s="206"/>
      <c r="C524" s="207"/>
      <c r="D524" s="191" t="s">
        <v>135</v>
      </c>
      <c r="E524" s="208" t="s">
        <v>1</v>
      </c>
      <c r="F524" s="209" t="s">
        <v>82</v>
      </c>
      <c r="G524" s="207"/>
      <c r="H524" s="210">
        <v>1</v>
      </c>
      <c r="I524" s="207"/>
      <c r="J524" s="207"/>
      <c r="K524" s="207"/>
      <c r="L524" s="212"/>
      <c r="M524" s="213"/>
      <c r="N524" s="214"/>
      <c r="O524" s="214"/>
      <c r="P524" s="214"/>
      <c r="Q524" s="214"/>
      <c r="R524" s="214"/>
      <c r="S524" s="214"/>
      <c r="T524" s="215"/>
      <c r="AT524" s="216" t="s">
        <v>135</v>
      </c>
      <c r="AU524" s="216" t="s">
        <v>82</v>
      </c>
      <c r="AV524" s="13" t="s">
        <v>84</v>
      </c>
      <c r="AW524" s="13" t="s">
        <v>30</v>
      </c>
      <c r="AX524" s="13" t="s">
        <v>74</v>
      </c>
      <c r="AY524" s="216" t="s">
        <v>125</v>
      </c>
    </row>
    <row r="525" spans="1:65" s="12" customFormat="1">
      <c r="B525" s="196"/>
      <c r="C525" s="197"/>
      <c r="D525" s="191" t="s">
        <v>135</v>
      </c>
      <c r="E525" s="198" t="s">
        <v>1</v>
      </c>
      <c r="F525" s="199" t="s">
        <v>355</v>
      </c>
      <c r="G525" s="197"/>
      <c r="H525" s="198" t="s">
        <v>1</v>
      </c>
      <c r="I525" s="197"/>
      <c r="J525" s="197"/>
      <c r="K525" s="197"/>
      <c r="L525" s="201"/>
      <c r="M525" s="202"/>
      <c r="N525" s="203"/>
      <c r="O525" s="203"/>
      <c r="P525" s="203"/>
      <c r="Q525" s="203"/>
      <c r="R525" s="203"/>
      <c r="S525" s="203"/>
      <c r="T525" s="204"/>
      <c r="AT525" s="205" t="s">
        <v>135</v>
      </c>
      <c r="AU525" s="205" t="s">
        <v>82</v>
      </c>
      <c r="AV525" s="12" t="s">
        <v>82</v>
      </c>
      <c r="AW525" s="12" t="s">
        <v>30</v>
      </c>
      <c r="AX525" s="12" t="s">
        <v>74</v>
      </c>
      <c r="AY525" s="205" t="s">
        <v>125</v>
      </c>
    </row>
    <row r="526" spans="1:65" s="13" customFormat="1">
      <c r="B526" s="206"/>
      <c r="C526" s="207"/>
      <c r="D526" s="191" t="s">
        <v>135</v>
      </c>
      <c r="E526" s="208" t="s">
        <v>1</v>
      </c>
      <c r="F526" s="209" t="s">
        <v>82</v>
      </c>
      <c r="G526" s="207"/>
      <c r="H526" s="210">
        <v>1</v>
      </c>
      <c r="I526" s="207"/>
      <c r="J526" s="207"/>
      <c r="K526" s="207"/>
      <c r="L526" s="212"/>
      <c r="M526" s="213"/>
      <c r="N526" s="214"/>
      <c r="O526" s="214"/>
      <c r="P526" s="214"/>
      <c r="Q526" s="214"/>
      <c r="R526" s="214"/>
      <c r="S526" s="214"/>
      <c r="T526" s="215"/>
      <c r="AT526" s="216" t="s">
        <v>135</v>
      </c>
      <c r="AU526" s="216" t="s">
        <v>82</v>
      </c>
      <c r="AV526" s="13" t="s">
        <v>84</v>
      </c>
      <c r="AW526" s="13" t="s">
        <v>30</v>
      </c>
      <c r="AX526" s="13" t="s">
        <v>74</v>
      </c>
      <c r="AY526" s="216" t="s">
        <v>125</v>
      </c>
    </row>
    <row r="527" spans="1:65" s="12" customFormat="1">
      <c r="B527" s="196"/>
      <c r="C527" s="197"/>
      <c r="D527" s="191" t="s">
        <v>135</v>
      </c>
      <c r="E527" s="198" t="s">
        <v>1</v>
      </c>
      <c r="F527" s="199" t="s">
        <v>356</v>
      </c>
      <c r="G527" s="197"/>
      <c r="H527" s="198" t="s">
        <v>1</v>
      </c>
      <c r="I527" s="197"/>
      <c r="J527" s="197"/>
      <c r="K527" s="197"/>
      <c r="L527" s="201"/>
      <c r="M527" s="202"/>
      <c r="N527" s="203"/>
      <c r="O527" s="203"/>
      <c r="P527" s="203"/>
      <c r="Q527" s="203"/>
      <c r="R527" s="203"/>
      <c r="S527" s="203"/>
      <c r="T527" s="204"/>
      <c r="AT527" s="205" t="s">
        <v>135</v>
      </c>
      <c r="AU527" s="205" t="s">
        <v>82</v>
      </c>
      <c r="AV527" s="12" t="s">
        <v>82</v>
      </c>
      <c r="AW527" s="12" t="s">
        <v>30</v>
      </c>
      <c r="AX527" s="12" t="s">
        <v>74</v>
      </c>
      <c r="AY527" s="205" t="s">
        <v>125</v>
      </c>
    </row>
    <row r="528" spans="1:65" s="13" customFormat="1">
      <c r="B528" s="206"/>
      <c r="C528" s="207"/>
      <c r="D528" s="191" t="s">
        <v>135</v>
      </c>
      <c r="E528" s="208" t="s">
        <v>1</v>
      </c>
      <c r="F528" s="209" t="s">
        <v>82</v>
      </c>
      <c r="G528" s="207"/>
      <c r="H528" s="210">
        <v>1</v>
      </c>
      <c r="I528" s="207"/>
      <c r="J528" s="207"/>
      <c r="K528" s="207"/>
      <c r="L528" s="212"/>
      <c r="M528" s="213"/>
      <c r="N528" s="214"/>
      <c r="O528" s="214"/>
      <c r="P528" s="214"/>
      <c r="Q528" s="214"/>
      <c r="R528" s="214"/>
      <c r="S528" s="214"/>
      <c r="T528" s="215"/>
      <c r="AT528" s="216" t="s">
        <v>135</v>
      </c>
      <c r="AU528" s="216" t="s">
        <v>82</v>
      </c>
      <c r="AV528" s="13" t="s">
        <v>84</v>
      </c>
      <c r="AW528" s="13" t="s">
        <v>30</v>
      </c>
      <c r="AX528" s="13" t="s">
        <v>74</v>
      </c>
      <c r="AY528" s="216" t="s">
        <v>125</v>
      </c>
    </row>
    <row r="529" spans="1:65" s="12" customFormat="1">
      <c r="B529" s="196"/>
      <c r="C529" s="197"/>
      <c r="D529" s="191" t="s">
        <v>135</v>
      </c>
      <c r="E529" s="198" t="s">
        <v>1</v>
      </c>
      <c r="F529" s="199" t="s">
        <v>357</v>
      </c>
      <c r="G529" s="197"/>
      <c r="H529" s="198" t="s">
        <v>1</v>
      </c>
      <c r="I529" s="197"/>
      <c r="J529" s="197"/>
      <c r="K529" s="197"/>
      <c r="L529" s="201"/>
      <c r="M529" s="202"/>
      <c r="N529" s="203"/>
      <c r="O529" s="203"/>
      <c r="P529" s="203"/>
      <c r="Q529" s="203"/>
      <c r="R529" s="203"/>
      <c r="S529" s="203"/>
      <c r="T529" s="204"/>
      <c r="AT529" s="205" t="s">
        <v>135</v>
      </c>
      <c r="AU529" s="205" t="s">
        <v>82</v>
      </c>
      <c r="AV529" s="12" t="s">
        <v>82</v>
      </c>
      <c r="AW529" s="12" t="s">
        <v>30</v>
      </c>
      <c r="AX529" s="12" t="s">
        <v>74</v>
      </c>
      <c r="AY529" s="205" t="s">
        <v>125</v>
      </c>
    </row>
    <row r="530" spans="1:65" s="13" customFormat="1">
      <c r="B530" s="206"/>
      <c r="C530" s="207"/>
      <c r="D530" s="191" t="s">
        <v>135</v>
      </c>
      <c r="E530" s="208" t="s">
        <v>1</v>
      </c>
      <c r="F530" s="209" t="s">
        <v>82</v>
      </c>
      <c r="G530" s="207"/>
      <c r="H530" s="210">
        <v>1</v>
      </c>
      <c r="I530" s="207"/>
      <c r="J530" s="207"/>
      <c r="K530" s="207"/>
      <c r="L530" s="212"/>
      <c r="M530" s="213"/>
      <c r="N530" s="214"/>
      <c r="O530" s="214"/>
      <c r="P530" s="214"/>
      <c r="Q530" s="214"/>
      <c r="R530" s="214"/>
      <c r="S530" s="214"/>
      <c r="T530" s="215"/>
      <c r="AT530" s="216" t="s">
        <v>135</v>
      </c>
      <c r="AU530" s="216" t="s">
        <v>82</v>
      </c>
      <c r="AV530" s="13" t="s">
        <v>84</v>
      </c>
      <c r="AW530" s="13" t="s">
        <v>30</v>
      </c>
      <c r="AX530" s="13" t="s">
        <v>74</v>
      </c>
      <c r="AY530" s="216" t="s">
        <v>125</v>
      </c>
    </row>
    <row r="531" spans="1:65" s="12" customFormat="1">
      <c r="B531" s="196"/>
      <c r="C531" s="197"/>
      <c r="D531" s="191" t="s">
        <v>135</v>
      </c>
      <c r="E531" s="198" t="s">
        <v>1</v>
      </c>
      <c r="F531" s="199" t="s">
        <v>358</v>
      </c>
      <c r="G531" s="197"/>
      <c r="H531" s="198" t="s">
        <v>1</v>
      </c>
      <c r="I531" s="197"/>
      <c r="J531" s="197"/>
      <c r="K531" s="197"/>
      <c r="L531" s="201"/>
      <c r="M531" s="202"/>
      <c r="N531" s="203"/>
      <c r="O531" s="203"/>
      <c r="P531" s="203"/>
      <c r="Q531" s="203"/>
      <c r="R531" s="203"/>
      <c r="S531" s="203"/>
      <c r="T531" s="204"/>
      <c r="AT531" s="205" t="s">
        <v>135</v>
      </c>
      <c r="AU531" s="205" t="s">
        <v>82</v>
      </c>
      <c r="AV531" s="12" t="s">
        <v>82</v>
      </c>
      <c r="AW531" s="12" t="s">
        <v>30</v>
      </c>
      <c r="AX531" s="12" t="s">
        <v>74</v>
      </c>
      <c r="AY531" s="205" t="s">
        <v>125</v>
      </c>
    </row>
    <row r="532" spans="1:65" s="13" customFormat="1">
      <c r="B532" s="206"/>
      <c r="C532" s="207"/>
      <c r="D532" s="191" t="s">
        <v>135</v>
      </c>
      <c r="E532" s="208" t="s">
        <v>1</v>
      </c>
      <c r="F532" s="209" t="s">
        <v>82</v>
      </c>
      <c r="G532" s="207"/>
      <c r="H532" s="210">
        <v>1</v>
      </c>
      <c r="I532" s="207"/>
      <c r="J532" s="207"/>
      <c r="K532" s="207"/>
      <c r="L532" s="212"/>
      <c r="M532" s="213"/>
      <c r="N532" s="214"/>
      <c r="O532" s="214"/>
      <c r="P532" s="214"/>
      <c r="Q532" s="214"/>
      <c r="R532" s="214"/>
      <c r="S532" s="214"/>
      <c r="T532" s="215"/>
      <c r="AT532" s="216" t="s">
        <v>135</v>
      </c>
      <c r="AU532" s="216" t="s">
        <v>82</v>
      </c>
      <c r="AV532" s="13" t="s">
        <v>84</v>
      </c>
      <c r="AW532" s="13" t="s">
        <v>30</v>
      </c>
      <c r="AX532" s="13" t="s">
        <v>74</v>
      </c>
      <c r="AY532" s="216" t="s">
        <v>125</v>
      </c>
    </row>
    <row r="533" spans="1:65" s="12" customFormat="1">
      <c r="B533" s="196"/>
      <c r="C533" s="197"/>
      <c r="D533" s="191" t="s">
        <v>135</v>
      </c>
      <c r="E533" s="198" t="s">
        <v>1</v>
      </c>
      <c r="F533" s="199" t="s">
        <v>359</v>
      </c>
      <c r="G533" s="197"/>
      <c r="H533" s="198" t="s">
        <v>1</v>
      </c>
      <c r="I533" s="197"/>
      <c r="J533" s="197"/>
      <c r="K533" s="197"/>
      <c r="L533" s="201"/>
      <c r="M533" s="202"/>
      <c r="N533" s="203"/>
      <c r="O533" s="203"/>
      <c r="P533" s="203"/>
      <c r="Q533" s="203"/>
      <c r="R533" s="203"/>
      <c r="S533" s="203"/>
      <c r="T533" s="204"/>
      <c r="AT533" s="205" t="s">
        <v>135</v>
      </c>
      <c r="AU533" s="205" t="s">
        <v>82</v>
      </c>
      <c r="AV533" s="12" t="s">
        <v>82</v>
      </c>
      <c r="AW533" s="12" t="s">
        <v>30</v>
      </c>
      <c r="AX533" s="12" t="s">
        <v>74</v>
      </c>
      <c r="AY533" s="205" t="s">
        <v>125</v>
      </c>
    </row>
    <row r="534" spans="1:65" s="13" customFormat="1">
      <c r="B534" s="206"/>
      <c r="C534" s="207"/>
      <c r="D534" s="191" t="s">
        <v>135</v>
      </c>
      <c r="E534" s="208" t="s">
        <v>1</v>
      </c>
      <c r="F534" s="209" t="s">
        <v>82</v>
      </c>
      <c r="G534" s="207"/>
      <c r="H534" s="210">
        <v>1</v>
      </c>
      <c r="I534" s="207"/>
      <c r="J534" s="207"/>
      <c r="K534" s="207"/>
      <c r="L534" s="212"/>
      <c r="M534" s="213"/>
      <c r="N534" s="214"/>
      <c r="O534" s="214"/>
      <c r="P534" s="214"/>
      <c r="Q534" s="214"/>
      <c r="R534" s="214"/>
      <c r="S534" s="214"/>
      <c r="T534" s="215"/>
      <c r="AT534" s="216" t="s">
        <v>135</v>
      </c>
      <c r="AU534" s="216" t="s">
        <v>82</v>
      </c>
      <c r="AV534" s="13" t="s">
        <v>84</v>
      </c>
      <c r="AW534" s="13" t="s">
        <v>30</v>
      </c>
      <c r="AX534" s="13" t="s">
        <v>74</v>
      </c>
      <c r="AY534" s="216" t="s">
        <v>125</v>
      </c>
    </row>
    <row r="535" spans="1:65" s="12" customFormat="1">
      <c r="B535" s="196"/>
      <c r="C535" s="197"/>
      <c r="D535" s="191" t="s">
        <v>135</v>
      </c>
      <c r="E535" s="198" t="s">
        <v>1</v>
      </c>
      <c r="F535" s="199" t="s">
        <v>360</v>
      </c>
      <c r="G535" s="197"/>
      <c r="H535" s="198" t="s">
        <v>1</v>
      </c>
      <c r="I535" s="197"/>
      <c r="J535" s="197"/>
      <c r="K535" s="197"/>
      <c r="L535" s="201"/>
      <c r="M535" s="202"/>
      <c r="N535" s="203"/>
      <c r="O535" s="203"/>
      <c r="P535" s="203"/>
      <c r="Q535" s="203"/>
      <c r="R535" s="203"/>
      <c r="S535" s="203"/>
      <c r="T535" s="204"/>
      <c r="AT535" s="205" t="s">
        <v>135</v>
      </c>
      <c r="AU535" s="205" t="s">
        <v>82</v>
      </c>
      <c r="AV535" s="12" t="s">
        <v>82</v>
      </c>
      <c r="AW535" s="12" t="s">
        <v>30</v>
      </c>
      <c r="AX535" s="12" t="s">
        <v>74</v>
      </c>
      <c r="AY535" s="205" t="s">
        <v>125</v>
      </c>
    </row>
    <row r="536" spans="1:65" s="13" customFormat="1">
      <c r="B536" s="206"/>
      <c r="C536" s="207"/>
      <c r="D536" s="191" t="s">
        <v>135</v>
      </c>
      <c r="E536" s="208" t="s">
        <v>1</v>
      </c>
      <c r="F536" s="209" t="s">
        <v>82</v>
      </c>
      <c r="G536" s="207"/>
      <c r="H536" s="210">
        <v>1</v>
      </c>
      <c r="I536" s="207"/>
      <c r="J536" s="207"/>
      <c r="K536" s="207"/>
      <c r="L536" s="212"/>
      <c r="M536" s="213"/>
      <c r="N536" s="214"/>
      <c r="O536" s="214"/>
      <c r="P536" s="214"/>
      <c r="Q536" s="214"/>
      <c r="R536" s="214"/>
      <c r="S536" s="214"/>
      <c r="T536" s="215"/>
      <c r="AT536" s="216" t="s">
        <v>135</v>
      </c>
      <c r="AU536" s="216" t="s">
        <v>82</v>
      </c>
      <c r="AV536" s="13" t="s">
        <v>84</v>
      </c>
      <c r="AW536" s="13" t="s">
        <v>30</v>
      </c>
      <c r="AX536" s="13" t="s">
        <v>74</v>
      </c>
      <c r="AY536" s="216" t="s">
        <v>125</v>
      </c>
    </row>
    <row r="537" spans="1:65" s="14" customFormat="1">
      <c r="B537" s="217"/>
      <c r="C537" s="218"/>
      <c r="D537" s="191" t="s">
        <v>135</v>
      </c>
      <c r="E537" s="219" t="s">
        <v>1</v>
      </c>
      <c r="F537" s="220" t="s">
        <v>138</v>
      </c>
      <c r="G537" s="218"/>
      <c r="H537" s="221">
        <v>8</v>
      </c>
      <c r="I537" s="218"/>
      <c r="J537" s="218"/>
      <c r="K537" s="218"/>
      <c r="L537" s="223"/>
      <c r="M537" s="224"/>
      <c r="N537" s="225"/>
      <c r="O537" s="225"/>
      <c r="P537" s="225"/>
      <c r="Q537" s="225"/>
      <c r="R537" s="225"/>
      <c r="S537" s="225"/>
      <c r="T537" s="226"/>
      <c r="AT537" s="227" t="s">
        <v>135</v>
      </c>
      <c r="AU537" s="227" t="s">
        <v>82</v>
      </c>
      <c r="AV537" s="14" t="s">
        <v>132</v>
      </c>
      <c r="AW537" s="14" t="s">
        <v>30</v>
      </c>
      <c r="AX537" s="14" t="s">
        <v>82</v>
      </c>
      <c r="AY537" s="227" t="s">
        <v>125</v>
      </c>
    </row>
    <row r="538" spans="1:65" s="12" customFormat="1">
      <c r="B538" s="196"/>
      <c r="C538" s="197"/>
      <c r="D538" s="191" t="s">
        <v>135</v>
      </c>
      <c r="E538" s="198" t="s">
        <v>1</v>
      </c>
      <c r="F538" s="199" t="s">
        <v>139</v>
      </c>
      <c r="G538" s="197"/>
      <c r="H538" s="198" t="s">
        <v>1</v>
      </c>
      <c r="I538" s="197"/>
      <c r="J538" s="197"/>
      <c r="K538" s="197"/>
      <c r="L538" s="201"/>
      <c r="M538" s="202"/>
      <c r="N538" s="203"/>
      <c r="O538" s="203"/>
      <c r="P538" s="203"/>
      <c r="Q538" s="203"/>
      <c r="R538" s="203"/>
      <c r="S538" s="203"/>
      <c r="T538" s="204"/>
      <c r="AT538" s="205" t="s">
        <v>135</v>
      </c>
      <c r="AU538" s="205" t="s">
        <v>82</v>
      </c>
      <c r="AV538" s="12" t="s">
        <v>82</v>
      </c>
      <c r="AW538" s="12" t="s">
        <v>30</v>
      </c>
      <c r="AX538" s="12" t="s">
        <v>74</v>
      </c>
      <c r="AY538" s="205" t="s">
        <v>125</v>
      </c>
    </row>
    <row r="539" spans="1:65" s="2" customFormat="1" ht="24.2" customHeight="1">
      <c r="A539" s="33"/>
      <c r="B539" s="34"/>
      <c r="C539" s="177" t="s">
        <v>361</v>
      </c>
      <c r="D539" s="177" t="s">
        <v>126</v>
      </c>
      <c r="E539" s="178" t="s">
        <v>362</v>
      </c>
      <c r="F539" s="179" t="s">
        <v>363</v>
      </c>
      <c r="G539" s="180" t="s">
        <v>159</v>
      </c>
      <c r="H539" s="181">
        <v>2</v>
      </c>
      <c r="I539" s="241"/>
      <c r="J539" s="183">
        <f>ROUND(I539*H539,2)</f>
        <v>0</v>
      </c>
      <c r="K539" s="179" t="s">
        <v>130</v>
      </c>
      <c r="L539" s="184"/>
      <c r="M539" s="185" t="s">
        <v>1</v>
      </c>
      <c r="N539" s="186" t="s">
        <v>39</v>
      </c>
      <c r="O539" s="70"/>
      <c r="P539" s="187">
        <f>O539*H539</f>
        <v>0</v>
      </c>
      <c r="Q539" s="187">
        <v>0.16788</v>
      </c>
      <c r="R539" s="187">
        <f>Q539*H539</f>
        <v>0.33576</v>
      </c>
      <c r="S539" s="187">
        <v>0</v>
      </c>
      <c r="T539" s="188">
        <f>S539*H539</f>
        <v>0</v>
      </c>
      <c r="U539" s="33"/>
      <c r="V539" s="33"/>
      <c r="W539" s="33"/>
      <c r="X539" s="33"/>
      <c r="Y539" s="33"/>
      <c r="Z539" s="33"/>
      <c r="AA539" s="33"/>
      <c r="AB539" s="33"/>
      <c r="AC539" s="33"/>
      <c r="AD539" s="33"/>
      <c r="AE539" s="33"/>
      <c r="AR539" s="189" t="s">
        <v>131</v>
      </c>
      <c r="AT539" s="189" t="s">
        <v>126</v>
      </c>
      <c r="AU539" s="189" t="s">
        <v>82</v>
      </c>
      <c r="AY539" s="16" t="s">
        <v>125</v>
      </c>
      <c r="BE539" s="190">
        <f>IF(N539="základní",J539,0)</f>
        <v>0</v>
      </c>
      <c r="BF539" s="190">
        <f>IF(N539="snížená",J539,0)</f>
        <v>0</v>
      </c>
      <c r="BG539" s="190">
        <f>IF(N539="zákl. přenesená",J539,0)</f>
        <v>0</v>
      </c>
      <c r="BH539" s="190">
        <f>IF(N539="sníž. přenesená",J539,0)</f>
        <v>0</v>
      </c>
      <c r="BI539" s="190">
        <f>IF(N539="nulová",J539,0)</f>
        <v>0</v>
      </c>
      <c r="BJ539" s="16" t="s">
        <v>82</v>
      </c>
      <c r="BK539" s="190">
        <f>ROUND(I539*H539,2)</f>
        <v>0</v>
      </c>
      <c r="BL539" s="16" t="s">
        <v>132</v>
      </c>
      <c r="BM539" s="189" t="s">
        <v>364</v>
      </c>
    </row>
    <row r="540" spans="1:65" s="2" customFormat="1">
      <c r="A540" s="33"/>
      <c r="B540" s="34"/>
      <c r="C540" s="35"/>
      <c r="D540" s="191" t="s">
        <v>134</v>
      </c>
      <c r="E540" s="35"/>
      <c r="F540" s="192" t="s">
        <v>363</v>
      </c>
      <c r="G540" s="35"/>
      <c r="H540" s="35"/>
      <c r="I540" s="35"/>
      <c r="J540" s="35"/>
      <c r="K540" s="35"/>
      <c r="L540" s="38"/>
      <c r="M540" s="194"/>
      <c r="N540" s="195"/>
      <c r="O540" s="70"/>
      <c r="P540" s="70"/>
      <c r="Q540" s="70"/>
      <c r="R540" s="70"/>
      <c r="S540" s="70"/>
      <c r="T540" s="71"/>
      <c r="U540" s="33"/>
      <c r="V540" s="33"/>
      <c r="W540" s="33"/>
      <c r="X540" s="33"/>
      <c r="Y540" s="33"/>
      <c r="Z540" s="33"/>
      <c r="AA540" s="33"/>
      <c r="AB540" s="33"/>
      <c r="AC540" s="33"/>
      <c r="AD540" s="33"/>
      <c r="AE540" s="33"/>
      <c r="AT540" s="16" t="s">
        <v>134</v>
      </c>
      <c r="AU540" s="16" t="s">
        <v>82</v>
      </c>
    </row>
    <row r="541" spans="1:65" s="12" customFormat="1">
      <c r="B541" s="196"/>
      <c r="C541" s="197"/>
      <c r="D541" s="191" t="s">
        <v>135</v>
      </c>
      <c r="E541" s="198" t="s">
        <v>1</v>
      </c>
      <c r="F541" s="199" t="s">
        <v>365</v>
      </c>
      <c r="G541" s="197"/>
      <c r="H541" s="198" t="s">
        <v>1</v>
      </c>
      <c r="I541" s="197"/>
      <c r="J541" s="197"/>
      <c r="K541" s="197"/>
      <c r="L541" s="201"/>
      <c r="M541" s="202"/>
      <c r="N541" s="203"/>
      <c r="O541" s="203"/>
      <c r="P541" s="203"/>
      <c r="Q541" s="203"/>
      <c r="R541" s="203"/>
      <c r="S541" s="203"/>
      <c r="T541" s="204"/>
      <c r="AT541" s="205" t="s">
        <v>135</v>
      </c>
      <c r="AU541" s="205" t="s">
        <v>82</v>
      </c>
      <c r="AV541" s="12" t="s">
        <v>82</v>
      </c>
      <c r="AW541" s="12" t="s">
        <v>30</v>
      </c>
      <c r="AX541" s="12" t="s">
        <v>74</v>
      </c>
      <c r="AY541" s="205" t="s">
        <v>125</v>
      </c>
    </row>
    <row r="542" spans="1:65" s="13" customFormat="1">
      <c r="B542" s="206"/>
      <c r="C542" s="207"/>
      <c r="D542" s="191" t="s">
        <v>135</v>
      </c>
      <c r="E542" s="208" t="s">
        <v>1</v>
      </c>
      <c r="F542" s="209" t="s">
        <v>84</v>
      </c>
      <c r="G542" s="207"/>
      <c r="H542" s="210">
        <v>2</v>
      </c>
      <c r="I542" s="207"/>
      <c r="J542" s="207"/>
      <c r="K542" s="207"/>
      <c r="L542" s="212"/>
      <c r="M542" s="213"/>
      <c r="N542" s="214"/>
      <c r="O542" s="214"/>
      <c r="P542" s="214"/>
      <c r="Q542" s="214"/>
      <c r="R542" s="214"/>
      <c r="S542" s="214"/>
      <c r="T542" s="215"/>
      <c r="AT542" s="216" t="s">
        <v>135</v>
      </c>
      <c r="AU542" s="216" t="s">
        <v>82</v>
      </c>
      <c r="AV542" s="13" t="s">
        <v>84</v>
      </c>
      <c r="AW542" s="13" t="s">
        <v>30</v>
      </c>
      <c r="AX542" s="13" t="s">
        <v>74</v>
      </c>
      <c r="AY542" s="216" t="s">
        <v>125</v>
      </c>
    </row>
    <row r="543" spans="1:65" s="14" customFormat="1">
      <c r="B543" s="217"/>
      <c r="C543" s="218"/>
      <c r="D543" s="191" t="s">
        <v>135</v>
      </c>
      <c r="E543" s="219" t="s">
        <v>1</v>
      </c>
      <c r="F543" s="220" t="s">
        <v>138</v>
      </c>
      <c r="G543" s="218"/>
      <c r="H543" s="221">
        <v>2</v>
      </c>
      <c r="I543" s="218"/>
      <c r="J543" s="218"/>
      <c r="K543" s="218"/>
      <c r="L543" s="223"/>
      <c r="M543" s="224"/>
      <c r="N543" s="225"/>
      <c r="O543" s="225"/>
      <c r="P543" s="225"/>
      <c r="Q543" s="225"/>
      <c r="R543" s="225"/>
      <c r="S543" s="225"/>
      <c r="T543" s="226"/>
      <c r="AT543" s="227" t="s">
        <v>135</v>
      </c>
      <c r="AU543" s="227" t="s">
        <v>82</v>
      </c>
      <c r="AV543" s="14" t="s">
        <v>132</v>
      </c>
      <c r="AW543" s="14" t="s">
        <v>30</v>
      </c>
      <c r="AX543" s="14" t="s">
        <v>82</v>
      </c>
      <c r="AY543" s="227" t="s">
        <v>125</v>
      </c>
    </row>
    <row r="544" spans="1:65" s="12" customFormat="1">
      <c r="B544" s="196"/>
      <c r="C544" s="197"/>
      <c r="D544" s="191" t="s">
        <v>135</v>
      </c>
      <c r="E544" s="198" t="s">
        <v>1</v>
      </c>
      <c r="F544" s="199" t="s">
        <v>139</v>
      </c>
      <c r="G544" s="197"/>
      <c r="H544" s="198" t="s">
        <v>1</v>
      </c>
      <c r="I544" s="197"/>
      <c r="J544" s="197"/>
      <c r="K544" s="197"/>
      <c r="L544" s="201"/>
      <c r="M544" s="202"/>
      <c r="N544" s="203"/>
      <c r="O544" s="203"/>
      <c r="P544" s="203"/>
      <c r="Q544" s="203"/>
      <c r="R544" s="203"/>
      <c r="S544" s="203"/>
      <c r="T544" s="204"/>
      <c r="AT544" s="205" t="s">
        <v>135</v>
      </c>
      <c r="AU544" s="205" t="s">
        <v>82</v>
      </c>
      <c r="AV544" s="12" t="s">
        <v>82</v>
      </c>
      <c r="AW544" s="12" t="s">
        <v>30</v>
      </c>
      <c r="AX544" s="12" t="s">
        <v>74</v>
      </c>
      <c r="AY544" s="205" t="s">
        <v>125</v>
      </c>
    </row>
    <row r="545" spans="1:65" s="2" customFormat="1" ht="24.2" customHeight="1">
      <c r="A545" s="33"/>
      <c r="B545" s="34"/>
      <c r="C545" s="177" t="s">
        <v>366</v>
      </c>
      <c r="D545" s="177" t="s">
        <v>126</v>
      </c>
      <c r="E545" s="178" t="s">
        <v>367</v>
      </c>
      <c r="F545" s="179" t="s">
        <v>368</v>
      </c>
      <c r="G545" s="180" t="s">
        <v>159</v>
      </c>
      <c r="H545" s="181">
        <v>1</v>
      </c>
      <c r="I545" s="241"/>
      <c r="J545" s="183">
        <f>ROUND(I545*H545,2)</f>
        <v>0</v>
      </c>
      <c r="K545" s="179" t="s">
        <v>130</v>
      </c>
      <c r="L545" s="184"/>
      <c r="M545" s="185" t="s">
        <v>1</v>
      </c>
      <c r="N545" s="186" t="s">
        <v>39</v>
      </c>
      <c r="O545" s="70"/>
      <c r="P545" s="187">
        <f>O545*H545</f>
        <v>0</v>
      </c>
      <c r="Q545" s="187">
        <v>0.17161999999999999</v>
      </c>
      <c r="R545" s="187">
        <f>Q545*H545</f>
        <v>0.17161999999999999</v>
      </c>
      <c r="S545" s="187">
        <v>0</v>
      </c>
      <c r="T545" s="188">
        <f>S545*H545</f>
        <v>0</v>
      </c>
      <c r="U545" s="33"/>
      <c r="V545" s="33"/>
      <c r="W545" s="33"/>
      <c r="X545" s="33"/>
      <c r="Y545" s="33"/>
      <c r="Z545" s="33"/>
      <c r="AA545" s="33"/>
      <c r="AB545" s="33"/>
      <c r="AC545" s="33"/>
      <c r="AD545" s="33"/>
      <c r="AE545" s="33"/>
      <c r="AR545" s="189" t="s">
        <v>131</v>
      </c>
      <c r="AT545" s="189" t="s">
        <v>126</v>
      </c>
      <c r="AU545" s="189" t="s">
        <v>82</v>
      </c>
      <c r="AY545" s="16" t="s">
        <v>125</v>
      </c>
      <c r="BE545" s="190">
        <f>IF(N545="základní",J545,0)</f>
        <v>0</v>
      </c>
      <c r="BF545" s="190">
        <f>IF(N545="snížená",J545,0)</f>
        <v>0</v>
      </c>
      <c r="BG545" s="190">
        <f>IF(N545="zákl. přenesená",J545,0)</f>
        <v>0</v>
      </c>
      <c r="BH545" s="190">
        <f>IF(N545="sníž. přenesená",J545,0)</f>
        <v>0</v>
      </c>
      <c r="BI545" s="190">
        <f>IF(N545="nulová",J545,0)</f>
        <v>0</v>
      </c>
      <c r="BJ545" s="16" t="s">
        <v>82</v>
      </c>
      <c r="BK545" s="190">
        <f>ROUND(I545*H545,2)</f>
        <v>0</v>
      </c>
      <c r="BL545" s="16" t="s">
        <v>132</v>
      </c>
      <c r="BM545" s="189" t="s">
        <v>369</v>
      </c>
    </row>
    <row r="546" spans="1:65" s="2" customFormat="1">
      <c r="A546" s="33"/>
      <c r="B546" s="34"/>
      <c r="C546" s="35"/>
      <c r="D546" s="191" t="s">
        <v>134</v>
      </c>
      <c r="E546" s="35"/>
      <c r="F546" s="192" t="s">
        <v>368</v>
      </c>
      <c r="G546" s="35"/>
      <c r="H546" s="35"/>
      <c r="I546" s="35"/>
      <c r="J546" s="35"/>
      <c r="K546" s="35"/>
      <c r="L546" s="38"/>
      <c r="M546" s="194"/>
      <c r="N546" s="195"/>
      <c r="O546" s="70"/>
      <c r="P546" s="70"/>
      <c r="Q546" s="70"/>
      <c r="R546" s="70"/>
      <c r="S546" s="70"/>
      <c r="T546" s="71"/>
      <c r="U546" s="33"/>
      <c r="V546" s="33"/>
      <c r="W546" s="33"/>
      <c r="X546" s="33"/>
      <c r="Y546" s="33"/>
      <c r="Z546" s="33"/>
      <c r="AA546" s="33"/>
      <c r="AB546" s="33"/>
      <c r="AC546" s="33"/>
      <c r="AD546" s="33"/>
      <c r="AE546" s="33"/>
      <c r="AT546" s="16" t="s">
        <v>134</v>
      </c>
      <c r="AU546" s="16" t="s">
        <v>82</v>
      </c>
    </row>
    <row r="547" spans="1:65" s="12" customFormat="1">
      <c r="B547" s="196"/>
      <c r="C547" s="197"/>
      <c r="D547" s="191" t="s">
        <v>135</v>
      </c>
      <c r="E547" s="198" t="s">
        <v>1</v>
      </c>
      <c r="F547" s="199" t="s">
        <v>370</v>
      </c>
      <c r="G547" s="197"/>
      <c r="H547" s="198" t="s">
        <v>1</v>
      </c>
      <c r="I547" s="197"/>
      <c r="J547" s="197"/>
      <c r="K547" s="197"/>
      <c r="L547" s="201"/>
      <c r="M547" s="202"/>
      <c r="N547" s="203"/>
      <c r="O547" s="203"/>
      <c r="P547" s="203"/>
      <c r="Q547" s="203"/>
      <c r="R547" s="203"/>
      <c r="S547" s="203"/>
      <c r="T547" s="204"/>
      <c r="AT547" s="205" t="s">
        <v>135</v>
      </c>
      <c r="AU547" s="205" t="s">
        <v>82</v>
      </c>
      <c r="AV547" s="12" t="s">
        <v>82</v>
      </c>
      <c r="AW547" s="12" t="s">
        <v>30</v>
      </c>
      <c r="AX547" s="12" t="s">
        <v>74</v>
      </c>
      <c r="AY547" s="205" t="s">
        <v>125</v>
      </c>
    </row>
    <row r="548" spans="1:65" s="13" customFormat="1">
      <c r="B548" s="206"/>
      <c r="C548" s="207"/>
      <c r="D548" s="191" t="s">
        <v>135</v>
      </c>
      <c r="E548" s="208" t="s">
        <v>1</v>
      </c>
      <c r="F548" s="209" t="s">
        <v>82</v>
      </c>
      <c r="G548" s="207"/>
      <c r="H548" s="210">
        <v>1</v>
      </c>
      <c r="I548" s="207"/>
      <c r="J548" s="207"/>
      <c r="K548" s="207"/>
      <c r="L548" s="212"/>
      <c r="M548" s="213"/>
      <c r="N548" s="214"/>
      <c r="O548" s="214"/>
      <c r="P548" s="214"/>
      <c r="Q548" s="214"/>
      <c r="R548" s="214"/>
      <c r="S548" s="214"/>
      <c r="T548" s="215"/>
      <c r="AT548" s="216" t="s">
        <v>135</v>
      </c>
      <c r="AU548" s="216" t="s">
        <v>82</v>
      </c>
      <c r="AV548" s="13" t="s">
        <v>84</v>
      </c>
      <c r="AW548" s="13" t="s">
        <v>30</v>
      </c>
      <c r="AX548" s="13" t="s">
        <v>74</v>
      </c>
      <c r="AY548" s="216" t="s">
        <v>125</v>
      </c>
    </row>
    <row r="549" spans="1:65" s="14" customFormat="1">
      <c r="B549" s="217"/>
      <c r="C549" s="218"/>
      <c r="D549" s="191" t="s">
        <v>135</v>
      </c>
      <c r="E549" s="219" t="s">
        <v>1</v>
      </c>
      <c r="F549" s="220" t="s">
        <v>138</v>
      </c>
      <c r="G549" s="218"/>
      <c r="H549" s="221">
        <v>1</v>
      </c>
      <c r="I549" s="218"/>
      <c r="J549" s="218"/>
      <c r="K549" s="218"/>
      <c r="L549" s="223"/>
      <c r="M549" s="224"/>
      <c r="N549" s="225"/>
      <c r="O549" s="225"/>
      <c r="P549" s="225"/>
      <c r="Q549" s="225"/>
      <c r="R549" s="225"/>
      <c r="S549" s="225"/>
      <c r="T549" s="226"/>
      <c r="AT549" s="227" t="s">
        <v>135</v>
      </c>
      <c r="AU549" s="227" t="s">
        <v>82</v>
      </c>
      <c r="AV549" s="14" t="s">
        <v>132</v>
      </c>
      <c r="AW549" s="14" t="s">
        <v>30</v>
      </c>
      <c r="AX549" s="14" t="s">
        <v>82</v>
      </c>
      <c r="AY549" s="227" t="s">
        <v>125</v>
      </c>
    </row>
    <row r="550" spans="1:65" s="12" customFormat="1">
      <c r="B550" s="196"/>
      <c r="C550" s="197"/>
      <c r="D550" s="191" t="s">
        <v>135</v>
      </c>
      <c r="E550" s="198" t="s">
        <v>1</v>
      </c>
      <c r="F550" s="199" t="s">
        <v>139</v>
      </c>
      <c r="G550" s="197"/>
      <c r="H550" s="198" t="s">
        <v>1</v>
      </c>
      <c r="I550" s="197"/>
      <c r="J550" s="197"/>
      <c r="K550" s="197"/>
      <c r="L550" s="201"/>
      <c r="M550" s="202"/>
      <c r="N550" s="203"/>
      <c r="O550" s="203"/>
      <c r="P550" s="203"/>
      <c r="Q550" s="203"/>
      <c r="R550" s="203"/>
      <c r="S550" s="203"/>
      <c r="T550" s="204"/>
      <c r="AT550" s="205" t="s">
        <v>135</v>
      </c>
      <c r="AU550" s="205" t="s">
        <v>82</v>
      </c>
      <c r="AV550" s="12" t="s">
        <v>82</v>
      </c>
      <c r="AW550" s="12" t="s">
        <v>30</v>
      </c>
      <c r="AX550" s="12" t="s">
        <v>74</v>
      </c>
      <c r="AY550" s="205" t="s">
        <v>125</v>
      </c>
    </row>
    <row r="551" spans="1:65" s="2" customFormat="1" ht="24.2" customHeight="1">
      <c r="A551" s="33"/>
      <c r="B551" s="34"/>
      <c r="C551" s="177" t="s">
        <v>371</v>
      </c>
      <c r="D551" s="177" t="s">
        <v>126</v>
      </c>
      <c r="E551" s="178" t="s">
        <v>372</v>
      </c>
      <c r="F551" s="179" t="s">
        <v>373</v>
      </c>
      <c r="G551" s="180" t="s">
        <v>159</v>
      </c>
      <c r="H551" s="181">
        <v>1</v>
      </c>
      <c r="I551" s="241"/>
      <c r="J551" s="183">
        <f>ROUND(I551*H551,2)</f>
        <v>0</v>
      </c>
      <c r="K551" s="179" t="s">
        <v>130</v>
      </c>
      <c r="L551" s="184"/>
      <c r="M551" s="185" t="s">
        <v>1</v>
      </c>
      <c r="N551" s="186" t="s">
        <v>39</v>
      </c>
      <c r="O551" s="70"/>
      <c r="P551" s="187">
        <f>O551*H551</f>
        <v>0</v>
      </c>
      <c r="Q551" s="187">
        <v>0.17535000000000001</v>
      </c>
      <c r="R551" s="187">
        <f>Q551*H551</f>
        <v>0.17535000000000001</v>
      </c>
      <c r="S551" s="187">
        <v>0</v>
      </c>
      <c r="T551" s="188">
        <f>S551*H551</f>
        <v>0</v>
      </c>
      <c r="U551" s="33"/>
      <c r="V551" s="33"/>
      <c r="W551" s="33"/>
      <c r="X551" s="33"/>
      <c r="Y551" s="33"/>
      <c r="Z551" s="33"/>
      <c r="AA551" s="33"/>
      <c r="AB551" s="33"/>
      <c r="AC551" s="33"/>
      <c r="AD551" s="33"/>
      <c r="AE551" s="33"/>
      <c r="AR551" s="189" t="s">
        <v>131</v>
      </c>
      <c r="AT551" s="189" t="s">
        <v>126</v>
      </c>
      <c r="AU551" s="189" t="s">
        <v>82</v>
      </c>
      <c r="AY551" s="16" t="s">
        <v>125</v>
      </c>
      <c r="BE551" s="190">
        <f>IF(N551="základní",J551,0)</f>
        <v>0</v>
      </c>
      <c r="BF551" s="190">
        <f>IF(N551="snížená",J551,0)</f>
        <v>0</v>
      </c>
      <c r="BG551" s="190">
        <f>IF(N551="zákl. přenesená",J551,0)</f>
        <v>0</v>
      </c>
      <c r="BH551" s="190">
        <f>IF(N551="sníž. přenesená",J551,0)</f>
        <v>0</v>
      </c>
      <c r="BI551" s="190">
        <f>IF(N551="nulová",J551,0)</f>
        <v>0</v>
      </c>
      <c r="BJ551" s="16" t="s">
        <v>82</v>
      </c>
      <c r="BK551" s="190">
        <f>ROUND(I551*H551,2)</f>
        <v>0</v>
      </c>
      <c r="BL551" s="16" t="s">
        <v>132</v>
      </c>
      <c r="BM551" s="189" t="s">
        <v>374</v>
      </c>
    </row>
    <row r="552" spans="1:65" s="2" customFormat="1">
      <c r="A552" s="33"/>
      <c r="B552" s="34"/>
      <c r="C552" s="35"/>
      <c r="D552" s="191" t="s">
        <v>134</v>
      </c>
      <c r="E552" s="35"/>
      <c r="F552" s="192" t="s">
        <v>373</v>
      </c>
      <c r="G552" s="35"/>
      <c r="H552" s="35"/>
      <c r="I552" s="35"/>
      <c r="J552" s="35"/>
      <c r="K552" s="35"/>
      <c r="L552" s="38"/>
      <c r="M552" s="194"/>
      <c r="N552" s="195"/>
      <c r="O552" s="70"/>
      <c r="P552" s="70"/>
      <c r="Q552" s="70"/>
      <c r="R552" s="70"/>
      <c r="S552" s="70"/>
      <c r="T552" s="71"/>
      <c r="U552" s="33"/>
      <c r="V552" s="33"/>
      <c r="W552" s="33"/>
      <c r="X552" s="33"/>
      <c r="Y552" s="33"/>
      <c r="Z552" s="33"/>
      <c r="AA552" s="33"/>
      <c r="AB552" s="33"/>
      <c r="AC552" s="33"/>
      <c r="AD552" s="33"/>
      <c r="AE552" s="33"/>
      <c r="AT552" s="16" t="s">
        <v>134</v>
      </c>
      <c r="AU552" s="16" t="s">
        <v>82</v>
      </c>
    </row>
    <row r="553" spans="1:65" s="12" customFormat="1">
      <c r="B553" s="196"/>
      <c r="C553" s="197"/>
      <c r="D553" s="191" t="s">
        <v>135</v>
      </c>
      <c r="E553" s="198" t="s">
        <v>1</v>
      </c>
      <c r="F553" s="199" t="s">
        <v>375</v>
      </c>
      <c r="G553" s="197"/>
      <c r="H553" s="198" t="s">
        <v>1</v>
      </c>
      <c r="I553" s="197"/>
      <c r="J553" s="197"/>
      <c r="K553" s="197"/>
      <c r="L553" s="201"/>
      <c r="M553" s="202"/>
      <c r="N553" s="203"/>
      <c r="O553" s="203"/>
      <c r="P553" s="203"/>
      <c r="Q553" s="203"/>
      <c r="R553" s="203"/>
      <c r="S553" s="203"/>
      <c r="T553" s="204"/>
      <c r="AT553" s="205" t="s">
        <v>135</v>
      </c>
      <c r="AU553" s="205" t="s">
        <v>82</v>
      </c>
      <c r="AV553" s="12" t="s">
        <v>82</v>
      </c>
      <c r="AW553" s="12" t="s">
        <v>30</v>
      </c>
      <c r="AX553" s="12" t="s">
        <v>74</v>
      </c>
      <c r="AY553" s="205" t="s">
        <v>125</v>
      </c>
    </row>
    <row r="554" spans="1:65" s="13" customFormat="1">
      <c r="B554" s="206"/>
      <c r="C554" s="207"/>
      <c r="D554" s="191" t="s">
        <v>135</v>
      </c>
      <c r="E554" s="208" t="s">
        <v>1</v>
      </c>
      <c r="F554" s="209" t="s">
        <v>82</v>
      </c>
      <c r="G554" s="207"/>
      <c r="H554" s="210">
        <v>1</v>
      </c>
      <c r="I554" s="207"/>
      <c r="J554" s="207"/>
      <c r="K554" s="207"/>
      <c r="L554" s="212"/>
      <c r="M554" s="213"/>
      <c r="N554" s="214"/>
      <c r="O554" s="214"/>
      <c r="P554" s="214"/>
      <c r="Q554" s="214"/>
      <c r="R554" s="214"/>
      <c r="S554" s="214"/>
      <c r="T554" s="215"/>
      <c r="AT554" s="216" t="s">
        <v>135</v>
      </c>
      <c r="AU554" s="216" t="s">
        <v>82</v>
      </c>
      <c r="AV554" s="13" t="s">
        <v>84</v>
      </c>
      <c r="AW554" s="13" t="s">
        <v>30</v>
      </c>
      <c r="AX554" s="13" t="s">
        <v>74</v>
      </c>
      <c r="AY554" s="216" t="s">
        <v>125</v>
      </c>
    </row>
    <row r="555" spans="1:65" s="14" customFormat="1">
      <c r="B555" s="217"/>
      <c r="C555" s="218"/>
      <c r="D555" s="191" t="s">
        <v>135</v>
      </c>
      <c r="E555" s="219" t="s">
        <v>1</v>
      </c>
      <c r="F555" s="220" t="s">
        <v>138</v>
      </c>
      <c r="G555" s="218"/>
      <c r="H555" s="221">
        <v>1</v>
      </c>
      <c r="I555" s="218"/>
      <c r="J555" s="218"/>
      <c r="K555" s="218"/>
      <c r="L555" s="223"/>
      <c r="M555" s="224"/>
      <c r="N555" s="225"/>
      <c r="O555" s="225"/>
      <c r="P555" s="225"/>
      <c r="Q555" s="225"/>
      <c r="R555" s="225"/>
      <c r="S555" s="225"/>
      <c r="T555" s="226"/>
      <c r="AT555" s="227" t="s">
        <v>135</v>
      </c>
      <c r="AU555" s="227" t="s">
        <v>82</v>
      </c>
      <c r="AV555" s="14" t="s">
        <v>132</v>
      </c>
      <c r="AW555" s="14" t="s">
        <v>30</v>
      </c>
      <c r="AX555" s="14" t="s">
        <v>82</v>
      </c>
      <c r="AY555" s="227" t="s">
        <v>125</v>
      </c>
    </row>
    <row r="556" spans="1:65" s="12" customFormat="1">
      <c r="B556" s="196"/>
      <c r="C556" s="197"/>
      <c r="D556" s="191" t="s">
        <v>135</v>
      </c>
      <c r="E556" s="198" t="s">
        <v>1</v>
      </c>
      <c r="F556" s="199" t="s">
        <v>139</v>
      </c>
      <c r="G556" s="197"/>
      <c r="H556" s="198" t="s">
        <v>1</v>
      </c>
      <c r="I556" s="197"/>
      <c r="J556" s="197"/>
      <c r="K556" s="197"/>
      <c r="L556" s="201"/>
      <c r="M556" s="202"/>
      <c r="N556" s="203"/>
      <c r="O556" s="203"/>
      <c r="P556" s="203"/>
      <c r="Q556" s="203"/>
      <c r="R556" s="203"/>
      <c r="S556" s="203"/>
      <c r="T556" s="204"/>
      <c r="AT556" s="205" t="s">
        <v>135</v>
      </c>
      <c r="AU556" s="205" t="s">
        <v>82</v>
      </c>
      <c r="AV556" s="12" t="s">
        <v>82</v>
      </c>
      <c r="AW556" s="12" t="s">
        <v>30</v>
      </c>
      <c r="AX556" s="12" t="s">
        <v>74</v>
      </c>
      <c r="AY556" s="205" t="s">
        <v>125</v>
      </c>
    </row>
    <row r="557" spans="1:65" s="2" customFormat="1" ht="16.5" customHeight="1">
      <c r="A557" s="33"/>
      <c r="B557" s="34"/>
      <c r="C557" s="177" t="s">
        <v>376</v>
      </c>
      <c r="D557" s="177" t="s">
        <v>126</v>
      </c>
      <c r="E557" s="178" t="s">
        <v>377</v>
      </c>
      <c r="F557" s="179" t="s">
        <v>378</v>
      </c>
      <c r="G557" s="180" t="s">
        <v>159</v>
      </c>
      <c r="H557" s="181">
        <v>2672</v>
      </c>
      <c r="I557" s="241"/>
      <c r="J557" s="183">
        <f>ROUND(I557*H557,2)</f>
        <v>0</v>
      </c>
      <c r="K557" s="179" t="s">
        <v>130</v>
      </c>
      <c r="L557" s="184"/>
      <c r="M557" s="185" t="s">
        <v>1</v>
      </c>
      <c r="N557" s="186" t="s">
        <v>39</v>
      </c>
      <c r="O557" s="70"/>
      <c r="P557" s="187">
        <f>O557*H557</f>
        <v>0</v>
      </c>
      <c r="Q557" s="187">
        <v>6.3000000000000003E-4</v>
      </c>
      <c r="R557" s="187">
        <f>Q557*H557</f>
        <v>1.68336</v>
      </c>
      <c r="S557" s="187">
        <v>0</v>
      </c>
      <c r="T557" s="188">
        <f>S557*H557</f>
        <v>0</v>
      </c>
      <c r="U557" s="33"/>
      <c r="V557" s="33"/>
      <c r="W557" s="33"/>
      <c r="X557" s="33"/>
      <c r="Y557" s="33"/>
      <c r="Z557" s="33"/>
      <c r="AA557" s="33"/>
      <c r="AB557" s="33"/>
      <c r="AC557" s="33"/>
      <c r="AD557" s="33"/>
      <c r="AE557" s="33"/>
      <c r="AR557" s="189" t="s">
        <v>131</v>
      </c>
      <c r="AT557" s="189" t="s">
        <v>126</v>
      </c>
      <c r="AU557" s="189" t="s">
        <v>82</v>
      </c>
      <c r="AY557" s="16" t="s">
        <v>125</v>
      </c>
      <c r="BE557" s="190">
        <f>IF(N557="základní",J557,0)</f>
        <v>0</v>
      </c>
      <c r="BF557" s="190">
        <f>IF(N557="snížená",J557,0)</f>
        <v>0</v>
      </c>
      <c r="BG557" s="190">
        <f>IF(N557="zákl. přenesená",J557,0)</f>
        <v>0</v>
      </c>
      <c r="BH557" s="190">
        <f>IF(N557="sníž. přenesená",J557,0)</f>
        <v>0</v>
      </c>
      <c r="BI557" s="190">
        <f>IF(N557="nulová",J557,0)</f>
        <v>0</v>
      </c>
      <c r="BJ557" s="16" t="s">
        <v>82</v>
      </c>
      <c r="BK557" s="190">
        <f>ROUND(I557*H557,2)</f>
        <v>0</v>
      </c>
      <c r="BL557" s="16" t="s">
        <v>132</v>
      </c>
      <c r="BM557" s="189" t="s">
        <v>379</v>
      </c>
    </row>
    <row r="558" spans="1:65" s="2" customFormat="1">
      <c r="A558" s="33"/>
      <c r="B558" s="34"/>
      <c r="C558" s="35"/>
      <c r="D558" s="191" t="s">
        <v>134</v>
      </c>
      <c r="E558" s="35"/>
      <c r="F558" s="192" t="s">
        <v>378</v>
      </c>
      <c r="G558" s="35"/>
      <c r="H558" s="35"/>
      <c r="I558" s="35"/>
      <c r="J558" s="35"/>
      <c r="K558" s="35"/>
      <c r="L558" s="38"/>
      <c r="M558" s="194"/>
      <c r="N558" s="195"/>
      <c r="O558" s="70"/>
      <c r="P558" s="70"/>
      <c r="Q558" s="70"/>
      <c r="R558" s="70"/>
      <c r="S558" s="70"/>
      <c r="T558" s="71"/>
      <c r="U558" s="33"/>
      <c r="V558" s="33"/>
      <c r="W558" s="33"/>
      <c r="X558" s="33"/>
      <c r="Y558" s="33"/>
      <c r="Z558" s="33"/>
      <c r="AA558" s="33"/>
      <c r="AB558" s="33"/>
      <c r="AC558" s="33"/>
      <c r="AD558" s="33"/>
      <c r="AE558" s="33"/>
      <c r="AT558" s="16" t="s">
        <v>134</v>
      </c>
      <c r="AU558" s="16" t="s">
        <v>82</v>
      </c>
    </row>
    <row r="559" spans="1:65" s="12" customFormat="1">
      <c r="B559" s="196"/>
      <c r="C559" s="197"/>
      <c r="D559" s="191" t="s">
        <v>135</v>
      </c>
      <c r="E559" s="198" t="s">
        <v>1</v>
      </c>
      <c r="F559" s="199" t="s">
        <v>380</v>
      </c>
      <c r="G559" s="197"/>
      <c r="H559" s="198" t="s">
        <v>1</v>
      </c>
      <c r="I559" s="197"/>
      <c r="J559" s="197"/>
      <c r="K559" s="197"/>
      <c r="L559" s="201"/>
      <c r="M559" s="202"/>
      <c r="N559" s="203"/>
      <c r="O559" s="203"/>
      <c r="P559" s="203"/>
      <c r="Q559" s="203"/>
      <c r="R559" s="203"/>
      <c r="S559" s="203"/>
      <c r="T559" s="204"/>
      <c r="AT559" s="205" t="s">
        <v>135</v>
      </c>
      <c r="AU559" s="205" t="s">
        <v>82</v>
      </c>
      <c r="AV559" s="12" t="s">
        <v>82</v>
      </c>
      <c r="AW559" s="12" t="s">
        <v>30</v>
      </c>
      <c r="AX559" s="12" t="s">
        <v>74</v>
      </c>
      <c r="AY559" s="205" t="s">
        <v>125</v>
      </c>
    </row>
    <row r="560" spans="1:65" s="13" customFormat="1">
      <c r="B560" s="206"/>
      <c r="C560" s="207"/>
      <c r="D560" s="191" t="s">
        <v>135</v>
      </c>
      <c r="E560" s="208" t="s">
        <v>1</v>
      </c>
      <c r="F560" s="209" t="s">
        <v>381</v>
      </c>
      <c r="G560" s="207"/>
      <c r="H560" s="210">
        <v>260</v>
      </c>
      <c r="I560" s="207"/>
      <c r="J560" s="207"/>
      <c r="K560" s="207"/>
      <c r="L560" s="212"/>
      <c r="M560" s="213"/>
      <c r="N560" s="214"/>
      <c r="O560" s="214"/>
      <c r="P560" s="214"/>
      <c r="Q560" s="214"/>
      <c r="R560" s="214"/>
      <c r="S560" s="214"/>
      <c r="T560" s="215"/>
      <c r="AT560" s="216" t="s">
        <v>135</v>
      </c>
      <c r="AU560" s="216" t="s">
        <v>82</v>
      </c>
      <c r="AV560" s="13" t="s">
        <v>84</v>
      </c>
      <c r="AW560" s="13" t="s">
        <v>30</v>
      </c>
      <c r="AX560" s="13" t="s">
        <v>74</v>
      </c>
      <c r="AY560" s="216" t="s">
        <v>125</v>
      </c>
    </row>
    <row r="561" spans="2:51" s="12" customFormat="1">
      <c r="B561" s="196"/>
      <c r="C561" s="197"/>
      <c r="D561" s="191" t="s">
        <v>135</v>
      </c>
      <c r="E561" s="198" t="s">
        <v>1</v>
      </c>
      <c r="F561" s="199" t="s">
        <v>382</v>
      </c>
      <c r="G561" s="197"/>
      <c r="H561" s="198" t="s">
        <v>1</v>
      </c>
      <c r="I561" s="197"/>
      <c r="J561" s="197"/>
      <c r="K561" s="197"/>
      <c r="L561" s="201"/>
      <c r="M561" s="202"/>
      <c r="N561" s="203"/>
      <c r="O561" s="203"/>
      <c r="P561" s="203"/>
      <c r="Q561" s="203"/>
      <c r="R561" s="203"/>
      <c r="S561" s="203"/>
      <c r="T561" s="204"/>
      <c r="AT561" s="205" t="s">
        <v>135</v>
      </c>
      <c r="AU561" s="205" t="s">
        <v>82</v>
      </c>
      <c r="AV561" s="12" t="s">
        <v>82</v>
      </c>
      <c r="AW561" s="12" t="s">
        <v>30</v>
      </c>
      <c r="AX561" s="12" t="s">
        <v>74</v>
      </c>
      <c r="AY561" s="205" t="s">
        <v>125</v>
      </c>
    </row>
    <row r="562" spans="2:51" s="13" customFormat="1">
      <c r="B562" s="206"/>
      <c r="C562" s="207"/>
      <c r="D562" s="191" t="s">
        <v>135</v>
      </c>
      <c r="E562" s="208" t="s">
        <v>1</v>
      </c>
      <c r="F562" s="209" t="s">
        <v>383</v>
      </c>
      <c r="G562" s="207"/>
      <c r="H562" s="210">
        <v>96.103999999999999</v>
      </c>
      <c r="I562" s="207"/>
      <c r="J562" s="207"/>
      <c r="K562" s="207"/>
      <c r="L562" s="212"/>
      <c r="M562" s="213"/>
      <c r="N562" s="214"/>
      <c r="O562" s="214"/>
      <c r="P562" s="214"/>
      <c r="Q562" s="214"/>
      <c r="R562" s="214"/>
      <c r="S562" s="214"/>
      <c r="T562" s="215"/>
      <c r="AT562" s="216" t="s">
        <v>135</v>
      </c>
      <c r="AU562" s="216" t="s">
        <v>82</v>
      </c>
      <c r="AV562" s="13" t="s">
        <v>84</v>
      </c>
      <c r="AW562" s="13" t="s">
        <v>30</v>
      </c>
      <c r="AX562" s="13" t="s">
        <v>74</v>
      </c>
      <c r="AY562" s="216" t="s">
        <v>125</v>
      </c>
    </row>
    <row r="563" spans="2:51" s="13" customFormat="1">
      <c r="B563" s="206"/>
      <c r="C563" s="207"/>
      <c r="D563" s="191" t="s">
        <v>135</v>
      </c>
      <c r="E563" s="208" t="s">
        <v>1</v>
      </c>
      <c r="F563" s="209" t="s">
        <v>384</v>
      </c>
      <c r="G563" s="207"/>
      <c r="H563" s="210">
        <v>3.8959999999999999</v>
      </c>
      <c r="I563" s="207"/>
      <c r="J563" s="207"/>
      <c r="K563" s="207"/>
      <c r="L563" s="212"/>
      <c r="M563" s="213"/>
      <c r="N563" s="214"/>
      <c r="O563" s="214"/>
      <c r="P563" s="214"/>
      <c r="Q563" s="214"/>
      <c r="R563" s="214"/>
      <c r="S563" s="214"/>
      <c r="T563" s="215"/>
      <c r="AT563" s="216" t="s">
        <v>135</v>
      </c>
      <c r="AU563" s="216" t="s">
        <v>82</v>
      </c>
      <c r="AV563" s="13" t="s">
        <v>84</v>
      </c>
      <c r="AW563" s="13" t="s">
        <v>30</v>
      </c>
      <c r="AX563" s="13" t="s">
        <v>74</v>
      </c>
      <c r="AY563" s="216" t="s">
        <v>125</v>
      </c>
    </row>
    <row r="564" spans="2:51" s="12" customFormat="1">
      <c r="B564" s="196"/>
      <c r="C564" s="197"/>
      <c r="D564" s="191" t="s">
        <v>135</v>
      </c>
      <c r="E564" s="198" t="s">
        <v>1</v>
      </c>
      <c r="F564" s="199" t="s">
        <v>252</v>
      </c>
      <c r="G564" s="197"/>
      <c r="H564" s="198" t="s">
        <v>1</v>
      </c>
      <c r="I564" s="197"/>
      <c r="J564" s="197"/>
      <c r="K564" s="197"/>
      <c r="L564" s="201"/>
      <c r="M564" s="202"/>
      <c r="N564" s="203"/>
      <c r="O564" s="203"/>
      <c r="P564" s="203"/>
      <c r="Q564" s="203"/>
      <c r="R564" s="203"/>
      <c r="S564" s="203"/>
      <c r="T564" s="204"/>
      <c r="AT564" s="205" t="s">
        <v>135</v>
      </c>
      <c r="AU564" s="205" t="s">
        <v>82</v>
      </c>
      <c r="AV564" s="12" t="s">
        <v>82</v>
      </c>
      <c r="AW564" s="12" t="s">
        <v>30</v>
      </c>
      <c r="AX564" s="12" t="s">
        <v>74</v>
      </c>
      <c r="AY564" s="205" t="s">
        <v>125</v>
      </c>
    </row>
    <row r="565" spans="2:51" s="13" customFormat="1">
      <c r="B565" s="206"/>
      <c r="C565" s="207"/>
      <c r="D565" s="191" t="s">
        <v>135</v>
      </c>
      <c r="E565" s="208" t="s">
        <v>1</v>
      </c>
      <c r="F565" s="209" t="s">
        <v>385</v>
      </c>
      <c r="G565" s="207"/>
      <c r="H565" s="210">
        <v>24</v>
      </c>
      <c r="I565" s="207"/>
      <c r="J565" s="207"/>
      <c r="K565" s="207"/>
      <c r="L565" s="212"/>
      <c r="M565" s="213"/>
      <c r="N565" s="214"/>
      <c r="O565" s="214"/>
      <c r="P565" s="214"/>
      <c r="Q565" s="214"/>
      <c r="R565" s="214"/>
      <c r="S565" s="214"/>
      <c r="T565" s="215"/>
      <c r="AT565" s="216" t="s">
        <v>135</v>
      </c>
      <c r="AU565" s="216" t="s">
        <v>82</v>
      </c>
      <c r="AV565" s="13" t="s">
        <v>84</v>
      </c>
      <c r="AW565" s="13" t="s">
        <v>30</v>
      </c>
      <c r="AX565" s="13" t="s">
        <v>74</v>
      </c>
      <c r="AY565" s="216" t="s">
        <v>125</v>
      </c>
    </row>
    <row r="566" spans="2:51" s="12" customFormat="1">
      <c r="B566" s="196"/>
      <c r="C566" s="197"/>
      <c r="D566" s="191" t="s">
        <v>135</v>
      </c>
      <c r="E566" s="198" t="s">
        <v>1</v>
      </c>
      <c r="F566" s="199" t="s">
        <v>253</v>
      </c>
      <c r="G566" s="197"/>
      <c r="H566" s="198" t="s">
        <v>1</v>
      </c>
      <c r="I566" s="197"/>
      <c r="J566" s="197"/>
      <c r="K566" s="197"/>
      <c r="L566" s="201"/>
      <c r="M566" s="202"/>
      <c r="N566" s="203"/>
      <c r="O566" s="203"/>
      <c r="P566" s="203"/>
      <c r="Q566" s="203"/>
      <c r="R566" s="203"/>
      <c r="S566" s="203"/>
      <c r="T566" s="204"/>
      <c r="AT566" s="205" t="s">
        <v>135</v>
      </c>
      <c r="AU566" s="205" t="s">
        <v>82</v>
      </c>
      <c r="AV566" s="12" t="s">
        <v>82</v>
      </c>
      <c r="AW566" s="12" t="s">
        <v>30</v>
      </c>
      <c r="AX566" s="12" t="s">
        <v>74</v>
      </c>
      <c r="AY566" s="205" t="s">
        <v>125</v>
      </c>
    </row>
    <row r="567" spans="2:51" s="13" customFormat="1">
      <c r="B567" s="206"/>
      <c r="C567" s="207"/>
      <c r="D567" s="191" t="s">
        <v>135</v>
      </c>
      <c r="E567" s="208" t="s">
        <v>1</v>
      </c>
      <c r="F567" s="209" t="s">
        <v>386</v>
      </c>
      <c r="G567" s="207"/>
      <c r="H567" s="210">
        <v>12</v>
      </c>
      <c r="I567" s="207"/>
      <c r="J567" s="207"/>
      <c r="K567" s="207"/>
      <c r="L567" s="212"/>
      <c r="M567" s="213"/>
      <c r="N567" s="214"/>
      <c r="O567" s="214"/>
      <c r="P567" s="214"/>
      <c r="Q567" s="214"/>
      <c r="R567" s="214"/>
      <c r="S567" s="214"/>
      <c r="T567" s="215"/>
      <c r="AT567" s="216" t="s">
        <v>135</v>
      </c>
      <c r="AU567" s="216" t="s">
        <v>82</v>
      </c>
      <c r="AV567" s="13" t="s">
        <v>84</v>
      </c>
      <c r="AW567" s="13" t="s">
        <v>30</v>
      </c>
      <c r="AX567" s="13" t="s">
        <v>74</v>
      </c>
      <c r="AY567" s="216" t="s">
        <v>125</v>
      </c>
    </row>
    <row r="568" spans="2:51" s="12" customFormat="1">
      <c r="B568" s="196"/>
      <c r="C568" s="197"/>
      <c r="D568" s="191" t="s">
        <v>135</v>
      </c>
      <c r="E568" s="198" t="s">
        <v>1</v>
      </c>
      <c r="F568" s="199" t="s">
        <v>254</v>
      </c>
      <c r="G568" s="197"/>
      <c r="H568" s="198" t="s">
        <v>1</v>
      </c>
      <c r="I568" s="197"/>
      <c r="J568" s="197"/>
      <c r="K568" s="197"/>
      <c r="L568" s="201"/>
      <c r="M568" s="202"/>
      <c r="N568" s="203"/>
      <c r="O568" s="203"/>
      <c r="P568" s="203"/>
      <c r="Q568" s="203"/>
      <c r="R568" s="203"/>
      <c r="S568" s="203"/>
      <c r="T568" s="204"/>
      <c r="AT568" s="205" t="s">
        <v>135</v>
      </c>
      <c r="AU568" s="205" t="s">
        <v>82</v>
      </c>
      <c r="AV568" s="12" t="s">
        <v>82</v>
      </c>
      <c r="AW568" s="12" t="s">
        <v>30</v>
      </c>
      <c r="AX568" s="12" t="s">
        <v>74</v>
      </c>
      <c r="AY568" s="205" t="s">
        <v>125</v>
      </c>
    </row>
    <row r="569" spans="2:51" s="13" customFormat="1">
      <c r="B569" s="206"/>
      <c r="C569" s="207"/>
      <c r="D569" s="191" t="s">
        <v>135</v>
      </c>
      <c r="E569" s="208" t="s">
        <v>1</v>
      </c>
      <c r="F569" s="209" t="s">
        <v>387</v>
      </c>
      <c r="G569" s="207"/>
      <c r="H569" s="210">
        <v>20</v>
      </c>
      <c r="I569" s="207"/>
      <c r="J569" s="207"/>
      <c r="K569" s="207"/>
      <c r="L569" s="212"/>
      <c r="M569" s="213"/>
      <c r="N569" s="214"/>
      <c r="O569" s="214"/>
      <c r="P569" s="214"/>
      <c r="Q569" s="214"/>
      <c r="R569" s="214"/>
      <c r="S569" s="214"/>
      <c r="T569" s="215"/>
      <c r="AT569" s="216" t="s">
        <v>135</v>
      </c>
      <c r="AU569" s="216" t="s">
        <v>82</v>
      </c>
      <c r="AV569" s="13" t="s">
        <v>84</v>
      </c>
      <c r="AW569" s="13" t="s">
        <v>30</v>
      </c>
      <c r="AX569" s="13" t="s">
        <v>74</v>
      </c>
      <c r="AY569" s="216" t="s">
        <v>125</v>
      </c>
    </row>
    <row r="570" spans="2:51" s="12" customFormat="1">
      <c r="B570" s="196"/>
      <c r="C570" s="197"/>
      <c r="D570" s="191" t="s">
        <v>135</v>
      </c>
      <c r="E570" s="198" t="s">
        <v>1</v>
      </c>
      <c r="F570" s="199" t="s">
        <v>255</v>
      </c>
      <c r="G570" s="197"/>
      <c r="H570" s="198" t="s">
        <v>1</v>
      </c>
      <c r="I570" s="197"/>
      <c r="J570" s="197"/>
      <c r="K570" s="197"/>
      <c r="L570" s="201"/>
      <c r="M570" s="202"/>
      <c r="N570" s="203"/>
      <c r="O570" s="203"/>
      <c r="P570" s="203"/>
      <c r="Q570" s="203"/>
      <c r="R570" s="203"/>
      <c r="S570" s="203"/>
      <c r="T570" s="204"/>
      <c r="AT570" s="205" t="s">
        <v>135</v>
      </c>
      <c r="AU570" s="205" t="s">
        <v>82</v>
      </c>
      <c r="AV570" s="12" t="s">
        <v>82</v>
      </c>
      <c r="AW570" s="12" t="s">
        <v>30</v>
      </c>
      <c r="AX570" s="12" t="s">
        <v>74</v>
      </c>
      <c r="AY570" s="205" t="s">
        <v>125</v>
      </c>
    </row>
    <row r="571" spans="2:51" s="13" customFormat="1">
      <c r="B571" s="206"/>
      <c r="C571" s="207"/>
      <c r="D571" s="191" t="s">
        <v>135</v>
      </c>
      <c r="E571" s="208" t="s">
        <v>1</v>
      </c>
      <c r="F571" s="209" t="s">
        <v>388</v>
      </c>
      <c r="G571" s="207"/>
      <c r="H571" s="210">
        <v>8</v>
      </c>
      <c r="I571" s="207"/>
      <c r="J571" s="207"/>
      <c r="K571" s="207"/>
      <c r="L571" s="212"/>
      <c r="M571" s="213"/>
      <c r="N571" s="214"/>
      <c r="O571" s="214"/>
      <c r="P571" s="214"/>
      <c r="Q571" s="214"/>
      <c r="R571" s="214"/>
      <c r="S571" s="214"/>
      <c r="T571" s="215"/>
      <c r="AT571" s="216" t="s">
        <v>135</v>
      </c>
      <c r="AU571" s="216" t="s">
        <v>82</v>
      </c>
      <c r="AV571" s="13" t="s">
        <v>84</v>
      </c>
      <c r="AW571" s="13" t="s">
        <v>30</v>
      </c>
      <c r="AX571" s="13" t="s">
        <v>74</v>
      </c>
      <c r="AY571" s="216" t="s">
        <v>125</v>
      </c>
    </row>
    <row r="572" spans="2:51" s="12" customFormat="1">
      <c r="B572" s="196"/>
      <c r="C572" s="197"/>
      <c r="D572" s="191" t="s">
        <v>135</v>
      </c>
      <c r="E572" s="198" t="s">
        <v>1</v>
      </c>
      <c r="F572" s="199" t="s">
        <v>256</v>
      </c>
      <c r="G572" s="197"/>
      <c r="H572" s="198" t="s">
        <v>1</v>
      </c>
      <c r="I572" s="197"/>
      <c r="J572" s="197"/>
      <c r="K572" s="197"/>
      <c r="L572" s="201"/>
      <c r="M572" s="202"/>
      <c r="N572" s="203"/>
      <c r="O572" s="203"/>
      <c r="P572" s="203"/>
      <c r="Q572" s="203"/>
      <c r="R572" s="203"/>
      <c r="S572" s="203"/>
      <c r="T572" s="204"/>
      <c r="AT572" s="205" t="s">
        <v>135</v>
      </c>
      <c r="AU572" s="205" t="s">
        <v>82</v>
      </c>
      <c r="AV572" s="12" t="s">
        <v>82</v>
      </c>
      <c r="AW572" s="12" t="s">
        <v>30</v>
      </c>
      <c r="AX572" s="12" t="s">
        <v>74</v>
      </c>
      <c r="AY572" s="205" t="s">
        <v>125</v>
      </c>
    </row>
    <row r="573" spans="2:51" s="13" customFormat="1">
      <c r="B573" s="206"/>
      <c r="C573" s="207"/>
      <c r="D573" s="191" t="s">
        <v>135</v>
      </c>
      <c r="E573" s="208" t="s">
        <v>1</v>
      </c>
      <c r="F573" s="209" t="s">
        <v>389</v>
      </c>
      <c r="G573" s="207"/>
      <c r="H573" s="210">
        <v>32</v>
      </c>
      <c r="I573" s="207"/>
      <c r="J573" s="207"/>
      <c r="K573" s="207"/>
      <c r="L573" s="212"/>
      <c r="M573" s="213"/>
      <c r="N573" s="214"/>
      <c r="O573" s="214"/>
      <c r="P573" s="214"/>
      <c r="Q573" s="214"/>
      <c r="R573" s="214"/>
      <c r="S573" s="214"/>
      <c r="T573" s="215"/>
      <c r="AT573" s="216" t="s">
        <v>135</v>
      </c>
      <c r="AU573" s="216" t="s">
        <v>82</v>
      </c>
      <c r="AV573" s="13" t="s">
        <v>84</v>
      </c>
      <c r="AW573" s="13" t="s">
        <v>30</v>
      </c>
      <c r="AX573" s="13" t="s">
        <v>74</v>
      </c>
      <c r="AY573" s="216" t="s">
        <v>125</v>
      </c>
    </row>
    <row r="574" spans="2:51" s="12" customFormat="1">
      <c r="B574" s="196"/>
      <c r="C574" s="197"/>
      <c r="D574" s="191" t="s">
        <v>135</v>
      </c>
      <c r="E574" s="198" t="s">
        <v>1</v>
      </c>
      <c r="F574" s="199" t="s">
        <v>257</v>
      </c>
      <c r="G574" s="197"/>
      <c r="H574" s="198" t="s">
        <v>1</v>
      </c>
      <c r="I574" s="197"/>
      <c r="J574" s="197"/>
      <c r="K574" s="197"/>
      <c r="L574" s="201"/>
      <c r="M574" s="202"/>
      <c r="N574" s="203"/>
      <c r="O574" s="203"/>
      <c r="P574" s="203"/>
      <c r="Q574" s="203"/>
      <c r="R574" s="203"/>
      <c r="S574" s="203"/>
      <c r="T574" s="204"/>
      <c r="AT574" s="205" t="s">
        <v>135</v>
      </c>
      <c r="AU574" s="205" t="s">
        <v>82</v>
      </c>
      <c r="AV574" s="12" t="s">
        <v>82</v>
      </c>
      <c r="AW574" s="12" t="s">
        <v>30</v>
      </c>
      <c r="AX574" s="12" t="s">
        <v>74</v>
      </c>
      <c r="AY574" s="205" t="s">
        <v>125</v>
      </c>
    </row>
    <row r="575" spans="2:51" s="13" customFormat="1">
      <c r="B575" s="206"/>
      <c r="C575" s="207"/>
      <c r="D575" s="191" t="s">
        <v>135</v>
      </c>
      <c r="E575" s="208" t="s">
        <v>1</v>
      </c>
      <c r="F575" s="209" t="s">
        <v>387</v>
      </c>
      <c r="G575" s="207"/>
      <c r="H575" s="210">
        <v>20</v>
      </c>
      <c r="I575" s="207"/>
      <c r="J575" s="207"/>
      <c r="K575" s="207"/>
      <c r="L575" s="212"/>
      <c r="M575" s="213"/>
      <c r="N575" s="214"/>
      <c r="O575" s="214"/>
      <c r="P575" s="214"/>
      <c r="Q575" s="214"/>
      <c r="R575" s="214"/>
      <c r="S575" s="214"/>
      <c r="T575" s="215"/>
      <c r="AT575" s="216" t="s">
        <v>135</v>
      </c>
      <c r="AU575" s="216" t="s">
        <v>82</v>
      </c>
      <c r="AV575" s="13" t="s">
        <v>84</v>
      </c>
      <c r="AW575" s="13" t="s">
        <v>30</v>
      </c>
      <c r="AX575" s="13" t="s">
        <v>74</v>
      </c>
      <c r="AY575" s="216" t="s">
        <v>125</v>
      </c>
    </row>
    <row r="576" spans="2:51" s="12" customFormat="1">
      <c r="B576" s="196"/>
      <c r="C576" s="197"/>
      <c r="D576" s="191" t="s">
        <v>135</v>
      </c>
      <c r="E576" s="198" t="s">
        <v>1</v>
      </c>
      <c r="F576" s="199" t="s">
        <v>258</v>
      </c>
      <c r="G576" s="197"/>
      <c r="H576" s="198" t="s">
        <v>1</v>
      </c>
      <c r="I576" s="197"/>
      <c r="J576" s="197"/>
      <c r="K576" s="197"/>
      <c r="L576" s="201"/>
      <c r="M576" s="202"/>
      <c r="N576" s="203"/>
      <c r="O576" s="203"/>
      <c r="P576" s="203"/>
      <c r="Q576" s="203"/>
      <c r="R576" s="203"/>
      <c r="S576" s="203"/>
      <c r="T576" s="204"/>
      <c r="AT576" s="205" t="s">
        <v>135</v>
      </c>
      <c r="AU576" s="205" t="s">
        <v>82</v>
      </c>
      <c r="AV576" s="12" t="s">
        <v>82</v>
      </c>
      <c r="AW576" s="12" t="s">
        <v>30</v>
      </c>
      <c r="AX576" s="12" t="s">
        <v>74</v>
      </c>
      <c r="AY576" s="205" t="s">
        <v>125</v>
      </c>
    </row>
    <row r="577" spans="2:51" s="13" customFormat="1">
      <c r="B577" s="206"/>
      <c r="C577" s="207"/>
      <c r="D577" s="191" t="s">
        <v>135</v>
      </c>
      <c r="E577" s="208" t="s">
        <v>1</v>
      </c>
      <c r="F577" s="209" t="s">
        <v>390</v>
      </c>
      <c r="G577" s="207"/>
      <c r="H577" s="210">
        <v>40</v>
      </c>
      <c r="I577" s="207"/>
      <c r="J577" s="207"/>
      <c r="K577" s="207"/>
      <c r="L577" s="212"/>
      <c r="M577" s="213"/>
      <c r="N577" s="214"/>
      <c r="O577" s="214"/>
      <c r="P577" s="214"/>
      <c r="Q577" s="214"/>
      <c r="R577" s="214"/>
      <c r="S577" s="214"/>
      <c r="T577" s="215"/>
      <c r="AT577" s="216" t="s">
        <v>135</v>
      </c>
      <c r="AU577" s="216" t="s">
        <v>82</v>
      </c>
      <c r="AV577" s="13" t="s">
        <v>84</v>
      </c>
      <c r="AW577" s="13" t="s">
        <v>30</v>
      </c>
      <c r="AX577" s="13" t="s">
        <v>74</v>
      </c>
      <c r="AY577" s="216" t="s">
        <v>125</v>
      </c>
    </row>
    <row r="578" spans="2:51" s="12" customFormat="1">
      <c r="B578" s="196"/>
      <c r="C578" s="197"/>
      <c r="D578" s="191" t="s">
        <v>135</v>
      </c>
      <c r="E578" s="198" t="s">
        <v>1</v>
      </c>
      <c r="F578" s="199" t="s">
        <v>259</v>
      </c>
      <c r="G578" s="197"/>
      <c r="H578" s="198" t="s">
        <v>1</v>
      </c>
      <c r="I578" s="197"/>
      <c r="J578" s="197"/>
      <c r="K578" s="197"/>
      <c r="L578" s="201"/>
      <c r="M578" s="202"/>
      <c r="N578" s="203"/>
      <c r="O578" s="203"/>
      <c r="P578" s="203"/>
      <c r="Q578" s="203"/>
      <c r="R578" s="203"/>
      <c r="S578" s="203"/>
      <c r="T578" s="204"/>
      <c r="AT578" s="205" t="s">
        <v>135</v>
      </c>
      <c r="AU578" s="205" t="s">
        <v>82</v>
      </c>
      <c r="AV578" s="12" t="s">
        <v>82</v>
      </c>
      <c r="AW578" s="12" t="s">
        <v>30</v>
      </c>
      <c r="AX578" s="12" t="s">
        <v>74</v>
      </c>
      <c r="AY578" s="205" t="s">
        <v>125</v>
      </c>
    </row>
    <row r="579" spans="2:51" s="13" customFormat="1">
      <c r="B579" s="206"/>
      <c r="C579" s="207"/>
      <c r="D579" s="191" t="s">
        <v>135</v>
      </c>
      <c r="E579" s="208" t="s">
        <v>1</v>
      </c>
      <c r="F579" s="209" t="s">
        <v>389</v>
      </c>
      <c r="G579" s="207"/>
      <c r="H579" s="210">
        <v>32</v>
      </c>
      <c r="I579" s="207"/>
      <c r="J579" s="207"/>
      <c r="K579" s="207"/>
      <c r="L579" s="212"/>
      <c r="M579" s="213"/>
      <c r="N579" s="214"/>
      <c r="O579" s="214"/>
      <c r="P579" s="214"/>
      <c r="Q579" s="214"/>
      <c r="R579" s="214"/>
      <c r="S579" s="214"/>
      <c r="T579" s="215"/>
      <c r="AT579" s="216" t="s">
        <v>135</v>
      </c>
      <c r="AU579" s="216" t="s">
        <v>82</v>
      </c>
      <c r="AV579" s="13" t="s">
        <v>84</v>
      </c>
      <c r="AW579" s="13" t="s">
        <v>30</v>
      </c>
      <c r="AX579" s="13" t="s">
        <v>74</v>
      </c>
      <c r="AY579" s="216" t="s">
        <v>125</v>
      </c>
    </row>
    <row r="580" spans="2:51" s="12" customFormat="1">
      <c r="B580" s="196"/>
      <c r="C580" s="197"/>
      <c r="D580" s="191" t="s">
        <v>135</v>
      </c>
      <c r="E580" s="198" t="s">
        <v>1</v>
      </c>
      <c r="F580" s="199" t="s">
        <v>391</v>
      </c>
      <c r="G580" s="197"/>
      <c r="H580" s="198" t="s">
        <v>1</v>
      </c>
      <c r="I580" s="197"/>
      <c r="J580" s="197"/>
      <c r="K580" s="197"/>
      <c r="L580" s="201"/>
      <c r="M580" s="202"/>
      <c r="N580" s="203"/>
      <c r="O580" s="203"/>
      <c r="P580" s="203"/>
      <c r="Q580" s="203"/>
      <c r="R580" s="203"/>
      <c r="S580" s="203"/>
      <c r="T580" s="204"/>
      <c r="AT580" s="205" t="s">
        <v>135</v>
      </c>
      <c r="AU580" s="205" t="s">
        <v>82</v>
      </c>
      <c r="AV580" s="12" t="s">
        <v>82</v>
      </c>
      <c r="AW580" s="12" t="s">
        <v>30</v>
      </c>
      <c r="AX580" s="12" t="s">
        <v>74</v>
      </c>
      <c r="AY580" s="205" t="s">
        <v>125</v>
      </c>
    </row>
    <row r="581" spans="2:51" s="13" customFormat="1">
      <c r="B581" s="206"/>
      <c r="C581" s="207"/>
      <c r="D581" s="191" t="s">
        <v>135</v>
      </c>
      <c r="E581" s="208" t="s">
        <v>1</v>
      </c>
      <c r="F581" s="209" t="s">
        <v>390</v>
      </c>
      <c r="G581" s="207"/>
      <c r="H581" s="210">
        <v>40</v>
      </c>
      <c r="I581" s="207"/>
      <c r="J581" s="207"/>
      <c r="K581" s="207"/>
      <c r="L581" s="212"/>
      <c r="M581" s="213"/>
      <c r="N581" s="214"/>
      <c r="O581" s="214"/>
      <c r="P581" s="214"/>
      <c r="Q581" s="214"/>
      <c r="R581" s="214"/>
      <c r="S581" s="214"/>
      <c r="T581" s="215"/>
      <c r="AT581" s="216" t="s">
        <v>135</v>
      </c>
      <c r="AU581" s="216" t="s">
        <v>82</v>
      </c>
      <c r="AV581" s="13" t="s">
        <v>84</v>
      </c>
      <c r="AW581" s="13" t="s">
        <v>30</v>
      </c>
      <c r="AX581" s="13" t="s">
        <v>74</v>
      </c>
      <c r="AY581" s="216" t="s">
        <v>125</v>
      </c>
    </row>
    <row r="582" spans="2:51" s="12" customFormat="1">
      <c r="B582" s="196"/>
      <c r="C582" s="197"/>
      <c r="D582" s="191" t="s">
        <v>135</v>
      </c>
      <c r="E582" s="198" t="s">
        <v>1</v>
      </c>
      <c r="F582" s="199" t="s">
        <v>392</v>
      </c>
      <c r="G582" s="197"/>
      <c r="H582" s="198" t="s">
        <v>1</v>
      </c>
      <c r="I582" s="197"/>
      <c r="J582" s="197"/>
      <c r="K582" s="197"/>
      <c r="L582" s="201"/>
      <c r="M582" s="202"/>
      <c r="N582" s="203"/>
      <c r="O582" s="203"/>
      <c r="P582" s="203"/>
      <c r="Q582" s="203"/>
      <c r="R582" s="203"/>
      <c r="S582" s="203"/>
      <c r="T582" s="204"/>
      <c r="AT582" s="205" t="s">
        <v>135</v>
      </c>
      <c r="AU582" s="205" t="s">
        <v>82</v>
      </c>
      <c r="AV582" s="12" t="s">
        <v>82</v>
      </c>
      <c r="AW582" s="12" t="s">
        <v>30</v>
      </c>
      <c r="AX582" s="12" t="s">
        <v>74</v>
      </c>
      <c r="AY582" s="205" t="s">
        <v>125</v>
      </c>
    </row>
    <row r="583" spans="2:51" s="13" customFormat="1">
      <c r="B583" s="206"/>
      <c r="C583" s="207"/>
      <c r="D583" s="191" t="s">
        <v>135</v>
      </c>
      <c r="E583" s="208" t="s">
        <v>1</v>
      </c>
      <c r="F583" s="209" t="s">
        <v>393</v>
      </c>
      <c r="G583" s="207"/>
      <c r="H583" s="210">
        <v>196</v>
      </c>
      <c r="I583" s="207"/>
      <c r="J583" s="207"/>
      <c r="K583" s="207"/>
      <c r="L583" s="212"/>
      <c r="M583" s="213"/>
      <c r="N583" s="214"/>
      <c r="O583" s="214"/>
      <c r="P583" s="214"/>
      <c r="Q583" s="214"/>
      <c r="R583" s="214"/>
      <c r="S583" s="214"/>
      <c r="T583" s="215"/>
      <c r="AT583" s="216" t="s">
        <v>135</v>
      </c>
      <c r="AU583" s="216" t="s">
        <v>82</v>
      </c>
      <c r="AV583" s="13" t="s">
        <v>84</v>
      </c>
      <c r="AW583" s="13" t="s">
        <v>30</v>
      </c>
      <c r="AX583" s="13" t="s">
        <v>74</v>
      </c>
      <c r="AY583" s="216" t="s">
        <v>125</v>
      </c>
    </row>
    <row r="584" spans="2:51" s="12" customFormat="1">
      <c r="B584" s="196"/>
      <c r="C584" s="197"/>
      <c r="D584" s="191" t="s">
        <v>135</v>
      </c>
      <c r="E584" s="198" t="s">
        <v>1</v>
      </c>
      <c r="F584" s="199" t="s">
        <v>394</v>
      </c>
      <c r="G584" s="197"/>
      <c r="H584" s="198" t="s">
        <v>1</v>
      </c>
      <c r="I584" s="197"/>
      <c r="J584" s="197"/>
      <c r="K584" s="197"/>
      <c r="L584" s="201"/>
      <c r="M584" s="202"/>
      <c r="N584" s="203"/>
      <c r="O584" s="203"/>
      <c r="P584" s="203"/>
      <c r="Q584" s="203"/>
      <c r="R584" s="203"/>
      <c r="S584" s="203"/>
      <c r="T584" s="204"/>
      <c r="AT584" s="205" t="s">
        <v>135</v>
      </c>
      <c r="AU584" s="205" t="s">
        <v>82</v>
      </c>
      <c r="AV584" s="12" t="s">
        <v>82</v>
      </c>
      <c r="AW584" s="12" t="s">
        <v>30</v>
      </c>
      <c r="AX584" s="12" t="s">
        <v>74</v>
      </c>
      <c r="AY584" s="205" t="s">
        <v>125</v>
      </c>
    </row>
    <row r="585" spans="2:51" s="13" customFormat="1">
      <c r="B585" s="206"/>
      <c r="C585" s="207"/>
      <c r="D585" s="191" t="s">
        <v>135</v>
      </c>
      <c r="E585" s="208" t="s">
        <v>1</v>
      </c>
      <c r="F585" s="209" t="s">
        <v>393</v>
      </c>
      <c r="G585" s="207"/>
      <c r="H585" s="210">
        <v>196</v>
      </c>
      <c r="I585" s="207"/>
      <c r="J585" s="207"/>
      <c r="K585" s="207"/>
      <c r="L585" s="212"/>
      <c r="M585" s="213"/>
      <c r="N585" s="214"/>
      <c r="O585" s="214"/>
      <c r="P585" s="214"/>
      <c r="Q585" s="214"/>
      <c r="R585" s="214"/>
      <c r="S585" s="214"/>
      <c r="T585" s="215"/>
      <c r="AT585" s="216" t="s">
        <v>135</v>
      </c>
      <c r="AU585" s="216" t="s">
        <v>82</v>
      </c>
      <c r="AV585" s="13" t="s">
        <v>84</v>
      </c>
      <c r="AW585" s="13" t="s">
        <v>30</v>
      </c>
      <c r="AX585" s="13" t="s">
        <v>74</v>
      </c>
      <c r="AY585" s="216" t="s">
        <v>125</v>
      </c>
    </row>
    <row r="586" spans="2:51" s="12" customFormat="1">
      <c r="B586" s="196"/>
      <c r="C586" s="197"/>
      <c r="D586" s="191" t="s">
        <v>135</v>
      </c>
      <c r="E586" s="198" t="s">
        <v>1</v>
      </c>
      <c r="F586" s="199" t="s">
        <v>395</v>
      </c>
      <c r="G586" s="197"/>
      <c r="H586" s="198" t="s">
        <v>1</v>
      </c>
      <c r="I586" s="197"/>
      <c r="J586" s="197"/>
      <c r="K586" s="197"/>
      <c r="L586" s="201"/>
      <c r="M586" s="202"/>
      <c r="N586" s="203"/>
      <c r="O586" s="203"/>
      <c r="P586" s="203"/>
      <c r="Q586" s="203"/>
      <c r="R586" s="203"/>
      <c r="S586" s="203"/>
      <c r="T586" s="204"/>
      <c r="AT586" s="205" t="s">
        <v>135</v>
      </c>
      <c r="AU586" s="205" t="s">
        <v>82</v>
      </c>
      <c r="AV586" s="12" t="s">
        <v>82</v>
      </c>
      <c r="AW586" s="12" t="s">
        <v>30</v>
      </c>
      <c r="AX586" s="12" t="s">
        <v>74</v>
      </c>
      <c r="AY586" s="205" t="s">
        <v>125</v>
      </c>
    </row>
    <row r="587" spans="2:51" s="13" customFormat="1">
      <c r="B587" s="206"/>
      <c r="C587" s="207"/>
      <c r="D587" s="191" t="s">
        <v>135</v>
      </c>
      <c r="E587" s="208" t="s">
        <v>1</v>
      </c>
      <c r="F587" s="209" t="s">
        <v>393</v>
      </c>
      <c r="G587" s="207"/>
      <c r="H587" s="210">
        <v>196</v>
      </c>
      <c r="I587" s="207"/>
      <c r="J587" s="207"/>
      <c r="K587" s="207"/>
      <c r="L587" s="212"/>
      <c r="M587" s="213"/>
      <c r="N587" s="214"/>
      <c r="O587" s="214"/>
      <c r="P587" s="214"/>
      <c r="Q587" s="214"/>
      <c r="R587" s="214"/>
      <c r="S587" s="214"/>
      <c r="T587" s="215"/>
      <c r="AT587" s="216" t="s">
        <v>135</v>
      </c>
      <c r="AU587" s="216" t="s">
        <v>82</v>
      </c>
      <c r="AV587" s="13" t="s">
        <v>84</v>
      </c>
      <c r="AW587" s="13" t="s">
        <v>30</v>
      </c>
      <c r="AX587" s="13" t="s">
        <v>74</v>
      </c>
      <c r="AY587" s="216" t="s">
        <v>125</v>
      </c>
    </row>
    <row r="588" spans="2:51" s="12" customFormat="1">
      <c r="B588" s="196"/>
      <c r="C588" s="197"/>
      <c r="D588" s="191" t="s">
        <v>135</v>
      </c>
      <c r="E588" s="198" t="s">
        <v>1</v>
      </c>
      <c r="F588" s="199" t="s">
        <v>396</v>
      </c>
      <c r="G588" s="197"/>
      <c r="H588" s="198" t="s">
        <v>1</v>
      </c>
      <c r="I588" s="197"/>
      <c r="J588" s="197"/>
      <c r="K588" s="197"/>
      <c r="L588" s="201"/>
      <c r="M588" s="202"/>
      <c r="N588" s="203"/>
      <c r="O588" s="203"/>
      <c r="P588" s="203"/>
      <c r="Q588" s="203"/>
      <c r="R588" s="203"/>
      <c r="S588" s="203"/>
      <c r="T588" s="204"/>
      <c r="AT588" s="205" t="s">
        <v>135</v>
      </c>
      <c r="AU588" s="205" t="s">
        <v>82</v>
      </c>
      <c r="AV588" s="12" t="s">
        <v>82</v>
      </c>
      <c r="AW588" s="12" t="s">
        <v>30</v>
      </c>
      <c r="AX588" s="12" t="s">
        <v>74</v>
      </c>
      <c r="AY588" s="205" t="s">
        <v>125</v>
      </c>
    </row>
    <row r="589" spans="2:51" s="13" customFormat="1">
      <c r="B589" s="206"/>
      <c r="C589" s="207"/>
      <c r="D589" s="191" t="s">
        <v>135</v>
      </c>
      <c r="E589" s="208" t="s">
        <v>1</v>
      </c>
      <c r="F589" s="209" t="s">
        <v>397</v>
      </c>
      <c r="G589" s="207"/>
      <c r="H589" s="210">
        <v>1495.68</v>
      </c>
      <c r="I589" s="207"/>
      <c r="J589" s="207"/>
      <c r="K589" s="207"/>
      <c r="L589" s="212"/>
      <c r="M589" s="213"/>
      <c r="N589" s="214"/>
      <c r="O589" s="214"/>
      <c r="P589" s="214"/>
      <c r="Q589" s="214"/>
      <c r="R589" s="214"/>
      <c r="S589" s="214"/>
      <c r="T589" s="215"/>
      <c r="AT589" s="216" t="s">
        <v>135</v>
      </c>
      <c r="AU589" s="216" t="s">
        <v>82</v>
      </c>
      <c r="AV589" s="13" t="s">
        <v>84</v>
      </c>
      <c r="AW589" s="13" t="s">
        <v>30</v>
      </c>
      <c r="AX589" s="13" t="s">
        <v>74</v>
      </c>
      <c r="AY589" s="216" t="s">
        <v>125</v>
      </c>
    </row>
    <row r="590" spans="2:51" s="13" customFormat="1">
      <c r="B590" s="206"/>
      <c r="C590" s="207"/>
      <c r="D590" s="191" t="s">
        <v>135</v>
      </c>
      <c r="E590" s="208" t="s">
        <v>1</v>
      </c>
      <c r="F590" s="209" t="s">
        <v>398</v>
      </c>
      <c r="G590" s="207"/>
      <c r="H590" s="210">
        <v>0.32</v>
      </c>
      <c r="I590" s="207"/>
      <c r="J590" s="207"/>
      <c r="K590" s="207"/>
      <c r="L590" s="212"/>
      <c r="M590" s="213"/>
      <c r="N590" s="214"/>
      <c r="O590" s="214"/>
      <c r="P590" s="214"/>
      <c r="Q590" s="214"/>
      <c r="R590" s="214"/>
      <c r="S590" s="214"/>
      <c r="T590" s="215"/>
      <c r="AT590" s="216" t="s">
        <v>135</v>
      </c>
      <c r="AU590" s="216" t="s">
        <v>82</v>
      </c>
      <c r="AV590" s="13" t="s">
        <v>84</v>
      </c>
      <c r="AW590" s="13" t="s">
        <v>30</v>
      </c>
      <c r="AX590" s="13" t="s">
        <v>74</v>
      </c>
      <c r="AY590" s="216" t="s">
        <v>125</v>
      </c>
    </row>
    <row r="591" spans="2:51" s="14" customFormat="1">
      <c r="B591" s="217"/>
      <c r="C591" s="218"/>
      <c r="D591" s="191" t="s">
        <v>135</v>
      </c>
      <c r="E591" s="219" t="s">
        <v>1</v>
      </c>
      <c r="F591" s="220" t="s">
        <v>138</v>
      </c>
      <c r="G591" s="218"/>
      <c r="H591" s="221">
        <v>2672.0000000000005</v>
      </c>
      <c r="I591" s="218"/>
      <c r="J591" s="218"/>
      <c r="K591" s="218"/>
      <c r="L591" s="223"/>
      <c r="M591" s="224"/>
      <c r="N591" s="225"/>
      <c r="O591" s="225"/>
      <c r="P591" s="225"/>
      <c r="Q591" s="225"/>
      <c r="R591" s="225"/>
      <c r="S591" s="225"/>
      <c r="T591" s="226"/>
      <c r="AT591" s="227" t="s">
        <v>135</v>
      </c>
      <c r="AU591" s="227" t="s">
        <v>82</v>
      </c>
      <c r="AV591" s="14" t="s">
        <v>132</v>
      </c>
      <c r="AW591" s="14" t="s">
        <v>30</v>
      </c>
      <c r="AX591" s="14" t="s">
        <v>82</v>
      </c>
      <c r="AY591" s="227" t="s">
        <v>125</v>
      </c>
    </row>
    <row r="592" spans="2:51" s="12" customFormat="1">
      <c r="B592" s="196"/>
      <c r="C592" s="197"/>
      <c r="D592" s="191" t="s">
        <v>135</v>
      </c>
      <c r="E592" s="198" t="s">
        <v>1</v>
      </c>
      <c r="F592" s="199" t="s">
        <v>139</v>
      </c>
      <c r="G592" s="197"/>
      <c r="H592" s="198" t="s">
        <v>1</v>
      </c>
      <c r="I592" s="197"/>
      <c r="J592" s="197"/>
      <c r="K592" s="197"/>
      <c r="L592" s="201"/>
      <c r="M592" s="202"/>
      <c r="N592" s="203"/>
      <c r="O592" s="203"/>
      <c r="P592" s="203"/>
      <c r="Q592" s="203"/>
      <c r="R592" s="203"/>
      <c r="S592" s="203"/>
      <c r="T592" s="204"/>
      <c r="AT592" s="205" t="s">
        <v>135</v>
      </c>
      <c r="AU592" s="205" t="s">
        <v>82</v>
      </c>
      <c r="AV592" s="12" t="s">
        <v>82</v>
      </c>
      <c r="AW592" s="12" t="s">
        <v>30</v>
      </c>
      <c r="AX592" s="12" t="s">
        <v>74</v>
      </c>
      <c r="AY592" s="205" t="s">
        <v>125</v>
      </c>
    </row>
    <row r="593" spans="1:65" s="2" customFormat="1" ht="21.75" customHeight="1">
      <c r="A593" s="33"/>
      <c r="B593" s="34"/>
      <c r="C593" s="177" t="s">
        <v>399</v>
      </c>
      <c r="D593" s="177" t="s">
        <v>126</v>
      </c>
      <c r="E593" s="178" t="s">
        <v>400</v>
      </c>
      <c r="F593" s="179" t="s">
        <v>401</v>
      </c>
      <c r="G593" s="180" t="s">
        <v>159</v>
      </c>
      <c r="H593" s="181">
        <v>2672</v>
      </c>
      <c r="I593" s="241"/>
      <c r="J593" s="183">
        <f>ROUND(I593*H593,2)</f>
        <v>0</v>
      </c>
      <c r="K593" s="179" t="s">
        <v>130</v>
      </c>
      <c r="L593" s="184"/>
      <c r="M593" s="185" t="s">
        <v>1</v>
      </c>
      <c r="N593" s="186" t="s">
        <v>39</v>
      </c>
      <c r="O593" s="70"/>
      <c r="P593" s="187">
        <f>O593*H593</f>
        <v>0</v>
      </c>
      <c r="Q593" s="187">
        <v>4.8999999999999998E-4</v>
      </c>
      <c r="R593" s="187">
        <f>Q593*H593</f>
        <v>1.30928</v>
      </c>
      <c r="S593" s="187">
        <v>0</v>
      </c>
      <c r="T593" s="188">
        <f>S593*H593</f>
        <v>0</v>
      </c>
      <c r="U593" s="33"/>
      <c r="V593" s="33"/>
      <c r="W593" s="33"/>
      <c r="X593" s="33"/>
      <c r="Y593" s="33"/>
      <c r="Z593" s="33"/>
      <c r="AA593" s="33"/>
      <c r="AB593" s="33"/>
      <c r="AC593" s="33"/>
      <c r="AD593" s="33"/>
      <c r="AE593" s="33"/>
      <c r="AR593" s="189" t="s">
        <v>131</v>
      </c>
      <c r="AT593" s="189" t="s">
        <v>126</v>
      </c>
      <c r="AU593" s="189" t="s">
        <v>82</v>
      </c>
      <c r="AY593" s="16" t="s">
        <v>125</v>
      </c>
      <c r="BE593" s="190">
        <f>IF(N593="základní",J593,0)</f>
        <v>0</v>
      </c>
      <c r="BF593" s="190">
        <f>IF(N593="snížená",J593,0)</f>
        <v>0</v>
      </c>
      <c r="BG593" s="190">
        <f>IF(N593="zákl. přenesená",J593,0)</f>
        <v>0</v>
      </c>
      <c r="BH593" s="190">
        <f>IF(N593="sníž. přenesená",J593,0)</f>
        <v>0</v>
      </c>
      <c r="BI593" s="190">
        <f>IF(N593="nulová",J593,0)</f>
        <v>0</v>
      </c>
      <c r="BJ593" s="16" t="s">
        <v>82</v>
      </c>
      <c r="BK593" s="190">
        <f>ROUND(I593*H593,2)</f>
        <v>0</v>
      </c>
      <c r="BL593" s="16" t="s">
        <v>132</v>
      </c>
      <c r="BM593" s="189" t="s">
        <v>402</v>
      </c>
    </row>
    <row r="594" spans="1:65" s="2" customFormat="1">
      <c r="A594" s="33"/>
      <c r="B594" s="34"/>
      <c r="C594" s="35"/>
      <c r="D594" s="191" t="s">
        <v>134</v>
      </c>
      <c r="E594" s="35"/>
      <c r="F594" s="192" t="s">
        <v>401</v>
      </c>
      <c r="G594" s="35"/>
      <c r="H594" s="35"/>
      <c r="I594" s="35"/>
      <c r="J594" s="35"/>
      <c r="K594" s="35"/>
      <c r="L594" s="38"/>
      <c r="M594" s="194"/>
      <c r="N594" s="195"/>
      <c r="O594" s="70"/>
      <c r="P594" s="70"/>
      <c r="Q594" s="70"/>
      <c r="R594" s="70"/>
      <c r="S594" s="70"/>
      <c r="T594" s="71"/>
      <c r="U594" s="33"/>
      <c r="V594" s="33"/>
      <c r="W594" s="33"/>
      <c r="X594" s="33"/>
      <c r="Y594" s="33"/>
      <c r="Z594" s="33"/>
      <c r="AA594" s="33"/>
      <c r="AB594" s="33"/>
      <c r="AC594" s="33"/>
      <c r="AD594" s="33"/>
      <c r="AE594" s="33"/>
      <c r="AT594" s="16" t="s">
        <v>134</v>
      </c>
      <c r="AU594" s="16" t="s">
        <v>82</v>
      </c>
    </row>
    <row r="595" spans="1:65" s="12" customFormat="1">
      <c r="B595" s="196"/>
      <c r="C595" s="197"/>
      <c r="D595" s="191" t="s">
        <v>135</v>
      </c>
      <c r="E595" s="198" t="s">
        <v>1</v>
      </c>
      <c r="F595" s="199" t="s">
        <v>380</v>
      </c>
      <c r="G595" s="197"/>
      <c r="H595" s="198" t="s">
        <v>1</v>
      </c>
      <c r="I595" s="197"/>
      <c r="J595" s="197"/>
      <c r="K595" s="197"/>
      <c r="L595" s="201"/>
      <c r="M595" s="202"/>
      <c r="N595" s="203"/>
      <c r="O595" s="203"/>
      <c r="P595" s="203"/>
      <c r="Q595" s="203"/>
      <c r="R595" s="203"/>
      <c r="S595" s="203"/>
      <c r="T595" s="204"/>
      <c r="AT595" s="205" t="s">
        <v>135</v>
      </c>
      <c r="AU595" s="205" t="s">
        <v>82</v>
      </c>
      <c r="AV595" s="12" t="s">
        <v>82</v>
      </c>
      <c r="AW595" s="12" t="s">
        <v>30</v>
      </c>
      <c r="AX595" s="12" t="s">
        <v>74</v>
      </c>
      <c r="AY595" s="205" t="s">
        <v>125</v>
      </c>
    </row>
    <row r="596" spans="1:65" s="13" customFormat="1">
      <c r="B596" s="206"/>
      <c r="C596" s="207"/>
      <c r="D596" s="191" t="s">
        <v>135</v>
      </c>
      <c r="E596" s="208" t="s">
        <v>1</v>
      </c>
      <c r="F596" s="209" t="s">
        <v>381</v>
      </c>
      <c r="G596" s="207"/>
      <c r="H596" s="210">
        <v>260</v>
      </c>
      <c r="I596" s="207"/>
      <c r="J596" s="207"/>
      <c r="K596" s="207"/>
      <c r="L596" s="212"/>
      <c r="M596" s="213"/>
      <c r="N596" s="214"/>
      <c r="O596" s="214"/>
      <c r="P596" s="214"/>
      <c r="Q596" s="214"/>
      <c r="R596" s="214"/>
      <c r="S596" s="214"/>
      <c r="T596" s="215"/>
      <c r="AT596" s="216" t="s">
        <v>135</v>
      </c>
      <c r="AU596" s="216" t="s">
        <v>82</v>
      </c>
      <c r="AV596" s="13" t="s">
        <v>84</v>
      </c>
      <c r="AW596" s="13" t="s">
        <v>30</v>
      </c>
      <c r="AX596" s="13" t="s">
        <v>74</v>
      </c>
      <c r="AY596" s="216" t="s">
        <v>125</v>
      </c>
    </row>
    <row r="597" spans="1:65" s="12" customFormat="1">
      <c r="B597" s="196"/>
      <c r="C597" s="197"/>
      <c r="D597" s="191" t="s">
        <v>135</v>
      </c>
      <c r="E597" s="198" t="s">
        <v>1</v>
      </c>
      <c r="F597" s="199" t="s">
        <v>382</v>
      </c>
      <c r="G597" s="197"/>
      <c r="H597" s="198" t="s">
        <v>1</v>
      </c>
      <c r="I597" s="197"/>
      <c r="J597" s="197"/>
      <c r="K597" s="197"/>
      <c r="L597" s="201"/>
      <c r="M597" s="202"/>
      <c r="N597" s="203"/>
      <c r="O597" s="203"/>
      <c r="P597" s="203"/>
      <c r="Q597" s="203"/>
      <c r="R597" s="203"/>
      <c r="S597" s="203"/>
      <c r="T597" s="204"/>
      <c r="AT597" s="205" t="s">
        <v>135</v>
      </c>
      <c r="AU597" s="205" t="s">
        <v>82</v>
      </c>
      <c r="AV597" s="12" t="s">
        <v>82</v>
      </c>
      <c r="AW597" s="12" t="s">
        <v>30</v>
      </c>
      <c r="AX597" s="12" t="s">
        <v>74</v>
      </c>
      <c r="AY597" s="205" t="s">
        <v>125</v>
      </c>
    </row>
    <row r="598" spans="1:65" s="13" customFormat="1">
      <c r="B598" s="206"/>
      <c r="C598" s="207"/>
      <c r="D598" s="191" t="s">
        <v>135</v>
      </c>
      <c r="E598" s="208" t="s">
        <v>1</v>
      </c>
      <c r="F598" s="209" t="s">
        <v>383</v>
      </c>
      <c r="G598" s="207"/>
      <c r="H598" s="210">
        <v>96.103999999999999</v>
      </c>
      <c r="I598" s="207"/>
      <c r="J598" s="207"/>
      <c r="K598" s="207"/>
      <c r="L598" s="212"/>
      <c r="M598" s="213"/>
      <c r="N598" s="214"/>
      <c r="O598" s="214"/>
      <c r="P598" s="214"/>
      <c r="Q598" s="214"/>
      <c r="R598" s="214"/>
      <c r="S598" s="214"/>
      <c r="T598" s="215"/>
      <c r="AT598" s="216" t="s">
        <v>135</v>
      </c>
      <c r="AU598" s="216" t="s">
        <v>82</v>
      </c>
      <c r="AV598" s="13" t="s">
        <v>84</v>
      </c>
      <c r="AW598" s="13" t="s">
        <v>30</v>
      </c>
      <c r="AX598" s="13" t="s">
        <v>74</v>
      </c>
      <c r="AY598" s="216" t="s">
        <v>125</v>
      </c>
    </row>
    <row r="599" spans="1:65" s="13" customFormat="1">
      <c r="B599" s="206"/>
      <c r="C599" s="207"/>
      <c r="D599" s="191" t="s">
        <v>135</v>
      </c>
      <c r="E599" s="208" t="s">
        <v>1</v>
      </c>
      <c r="F599" s="209" t="s">
        <v>384</v>
      </c>
      <c r="G599" s="207"/>
      <c r="H599" s="210">
        <v>3.8959999999999999</v>
      </c>
      <c r="I599" s="207"/>
      <c r="J599" s="207"/>
      <c r="K599" s="207"/>
      <c r="L599" s="212"/>
      <c r="M599" s="213"/>
      <c r="N599" s="214"/>
      <c r="O599" s="214"/>
      <c r="P599" s="214"/>
      <c r="Q599" s="214"/>
      <c r="R599" s="214"/>
      <c r="S599" s="214"/>
      <c r="T599" s="215"/>
      <c r="AT599" s="216" t="s">
        <v>135</v>
      </c>
      <c r="AU599" s="216" t="s">
        <v>82</v>
      </c>
      <c r="AV599" s="13" t="s">
        <v>84</v>
      </c>
      <c r="AW599" s="13" t="s">
        <v>30</v>
      </c>
      <c r="AX599" s="13" t="s">
        <v>74</v>
      </c>
      <c r="AY599" s="216" t="s">
        <v>125</v>
      </c>
    </row>
    <row r="600" spans="1:65" s="12" customFormat="1">
      <c r="B600" s="196"/>
      <c r="C600" s="197"/>
      <c r="D600" s="191" t="s">
        <v>135</v>
      </c>
      <c r="E600" s="198" t="s">
        <v>1</v>
      </c>
      <c r="F600" s="199" t="s">
        <v>252</v>
      </c>
      <c r="G600" s="197"/>
      <c r="H600" s="198" t="s">
        <v>1</v>
      </c>
      <c r="I600" s="197"/>
      <c r="J600" s="197"/>
      <c r="K600" s="197"/>
      <c r="L600" s="201"/>
      <c r="M600" s="202"/>
      <c r="N600" s="203"/>
      <c r="O600" s="203"/>
      <c r="P600" s="203"/>
      <c r="Q600" s="203"/>
      <c r="R600" s="203"/>
      <c r="S600" s="203"/>
      <c r="T600" s="204"/>
      <c r="AT600" s="205" t="s">
        <v>135</v>
      </c>
      <c r="AU600" s="205" t="s">
        <v>82</v>
      </c>
      <c r="AV600" s="12" t="s">
        <v>82</v>
      </c>
      <c r="AW600" s="12" t="s">
        <v>30</v>
      </c>
      <c r="AX600" s="12" t="s">
        <v>74</v>
      </c>
      <c r="AY600" s="205" t="s">
        <v>125</v>
      </c>
    </row>
    <row r="601" spans="1:65" s="13" customFormat="1">
      <c r="B601" s="206"/>
      <c r="C601" s="207"/>
      <c r="D601" s="191" t="s">
        <v>135</v>
      </c>
      <c r="E601" s="208" t="s">
        <v>1</v>
      </c>
      <c r="F601" s="209" t="s">
        <v>385</v>
      </c>
      <c r="G601" s="207"/>
      <c r="H601" s="210">
        <v>24</v>
      </c>
      <c r="I601" s="207"/>
      <c r="J601" s="207"/>
      <c r="K601" s="207"/>
      <c r="L601" s="212"/>
      <c r="M601" s="213"/>
      <c r="N601" s="214"/>
      <c r="O601" s="214"/>
      <c r="P601" s="214"/>
      <c r="Q601" s="214"/>
      <c r="R601" s="214"/>
      <c r="S601" s="214"/>
      <c r="T601" s="215"/>
      <c r="AT601" s="216" t="s">
        <v>135</v>
      </c>
      <c r="AU601" s="216" t="s">
        <v>82</v>
      </c>
      <c r="AV601" s="13" t="s">
        <v>84</v>
      </c>
      <c r="AW601" s="13" t="s">
        <v>30</v>
      </c>
      <c r="AX601" s="13" t="s">
        <v>74</v>
      </c>
      <c r="AY601" s="216" t="s">
        <v>125</v>
      </c>
    </row>
    <row r="602" spans="1:65" s="12" customFormat="1">
      <c r="B602" s="196"/>
      <c r="C602" s="197"/>
      <c r="D602" s="191" t="s">
        <v>135</v>
      </c>
      <c r="E602" s="198" t="s">
        <v>1</v>
      </c>
      <c r="F602" s="199" t="s">
        <v>253</v>
      </c>
      <c r="G602" s="197"/>
      <c r="H602" s="198" t="s">
        <v>1</v>
      </c>
      <c r="I602" s="197"/>
      <c r="J602" s="197"/>
      <c r="K602" s="197"/>
      <c r="L602" s="201"/>
      <c r="M602" s="202"/>
      <c r="N602" s="203"/>
      <c r="O602" s="203"/>
      <c r="P602" s="203"/>
      <c r="Q602" s="203"/>
      <c r="R602" s="203"/>
      <c r="S602" s="203"/>
      <c r="T602" s="204"/>
      <c r="AT602" s="205" t="s">
        <v>135</v>
      </c>
      <c r="AU602" s="205" t="s">
        <v>82</v>
      </c>
      <c r="AV602" s="12" t="s">
        <v>82</v>
      </c>
      <c r="AW602" s="12" t="s">
        <v>30</v>
      </c>
      <c r="AX602" s="12" t="s">
        <v>74</v>
      </c>
      <c r="AY602" s="205" t="s">
        <v>125</v>
      </c>
    </row>
    <row r="603" spans="1:65" s="13" customFormat="1">
      <c r="B603" s="206"/>
      <c r="C603" s="207"/>
      <c r="D603" s="191" t="s">
        <v>135</v>
      </c>
      <c r="E603" s="208" t="s">
        <v>1</v>
      </c>
      <c r="F603" s="209" t="s">
        <v>386</v>
      </c>
      <c r="G603" s="207"/>
      <c r="H603" s="210">
        <v>12</v>
      </c>
      <c r="I603" s="207"/>
      <c r="J603" s="207"/>
      <c r="K603" s="207"/>
      <c r="L603" s="212"/>
      <c r="M603" s="213"/>
      <c r="N603" s="214"/>
      <c r="O603" s="214"/>
      <c r="P603" s="214"/>
      <c r="Q603" s="214"/>
      <c r="R603" s="214"/>
      <c r="S603" s="214"/>
      <c r="T603" s="215"/>
      <c r="AT603" s="216" t="s">
        <v>135</v>
      </c>
      <c r="AU603" s="216" t="s">
        <v>82</v>
      </c>
      <c r="AV603" s="13" t="s">
        <v>84</v>
      </c>
      <c r="AW603" s="13" t="s">
        <v>30</v>
      </c>
      <c r="AX603" s="13" t="s">
        <v>74</v>
      </c>
      <c r="AY603" s="216" t="s">
        <v>125</v>
      </c>
    </row>
    <row r="604" spans="1:65" s="12" customFormat="1">
      <c r="B604" s="196"/>
      <c r="C604" s="197"/>
      <c r="D604" s="191" t="s">
        <v>135</v>
      </c>
      <c r="E604" s="198" t="s">
        <v>1</v>
      </c>
      <c r="F604" s="199" t="s">
        <v>254</v>
      </c>
      <c r="G604" s="197"/>
      <c r="H604" s="198" t="s">
        <v>1</v>
      </c>
      <c r="I604" s="197"/>
      <c r="J604" s="197"/>
      <c r="K604" s="197"/>
      <c r="L604" s="201"/>
      <c r="M604" s="202"/>
      <c r="N604" s="203"/>
      <c r="O604" s="203"/>
      <c r="P604" s="203"/>
      <c r="Q604" s="203"/>
      <c r="R604" s="203"/>
      <c r="S604" s="203"/>
      <c r="T604" s="204"/>
      <c r="AT604" s="205" t="s">
        <v>135</v>
      </c>
      <c r="AU604" s="205" t="s">
        <v>82</v>
      </c>
      <c r="AV604" s="12" t="s">
        <v>82</v>
      </c>
      <c r="AW604" s="12" t="s">
        <v>30</v>
      </c>
      <c r="AX604" s="12" t="s">
        <v>74</v>
      </c>
      <c r="AY604" s="205" t="s">
        <v>125</v>
      </c>
    </row>
    <row r="605" spans="1:65" s="13" customFormat="1">
      <c r="B605" s="206"/>
      <c r="C605" s="207"/>
      <c r="D605" s="191" t="s">
        <v>135</v>
      </c>
      <c r="E605" s="208" t="s">
        <v>1</v>
      </c>
      <c r="F605" s="209" t="s">
        <v>387</v>
      </c>
      <c r="G605" s="207"/>
      <c r="H605" s="210">
        <v>20</v>
      </c>
      <c r="I605" s="207"/>
      <c r="J605" s="207"/>
      <c r="K605" s="207"/>
      <c r="L605" s="212"/>
      <c r="M605" s="213"/>
      <c r="N605" s="214"/>
      <c r="O605" s="214"/>
      <c r="P605" s="214"/>
      <c r="Q605" s="214"/>
      <c r="R605" s="214"/>
      <c r="S605" s="214"/>
      <c r="T605" s="215"/>
      <c r="AT605" s="216" t="s">
        <v>135</v>
      </c>
      <c r="AU605" s="216" t="s">
        <v>82</v>
      </c>
      <c r="AV605" s="13" t="s">
        <v>84</v>
      </c>
      <c r="AW605" s="13" t="s">
        <v>30</v>
      </c>
      <c r="AX605" s="13" t="s">
        <v>74</v>
      </c>
      <c r="AY605" s="216" t="s">
        <v>125</v>
      </c>
    </row>
    <row r="606" spans="1:65" s="12" customFormat="1">
      <c r="B606" s="196"/>
      <c r="C606" s="197"/>
      <c r="D606" s="191" t="s">
        <v>135</v>
      </c>
      <c r="E606" s="198" t="s">
        <v>1</v>
      </c>
      <c r="F606" s="199" t="s">
        <v>255</v>
      </c>
      <c r="G606" s="197"/>
      <c r="H606" s="198" t="s">
        <v>1</v>
      </c>
      <c r="I606" s="197"/>
      <c r="J606" s="197"/>
      <c r="K606" s="197"/>
      <c r="L606" s="201"/>
      <c r="M606" s="202"/>
      <c r="N606" s="203"/>
      <c r="O606" s="203"/>
      <c r="P606" s="203"/>
      <c r="Q606" s="203"/>
      <c r="R606" s="203"/>
      <c r="S606" s="203"/>
      <c r="T606" s="204"/>
      <c r="AT606" s="205" t="s">
        <v>135</v>
      </c>
      <c r="AU606" s="205" t="s">
        <v>82</v>
      </c>
      <c r="AV606" s="12" t="s">
        <v>82</v>
      </c>
      <c r="AW606" s="12" t="s">
        <v>30</v>
      </c>
      <c r="AX606" s="12" t="s">
        <v>74</v>
      </c>
      <c r="AY606" s="205" t="s">
        <v>125</v>
      </c>
    </row>
    <row r="607" spans="1:65" s="13" customFormat="1">
      <c r="B607" s="206"/>
      <c r="C607" s="207"/>
      <c r="D607" s="191" t="s">
        <v>135</v>
      </c>
      <c r="E607" s="208" t="s">
        <v>1</v>
      </c>
      <c r="F607" s="209" t="s">
        <v>388</v>
      </c>
      <c r="G607" s="207"/>
      <c r="H607" s="210">
        <v>8</v>
      </c>
      <c r="I607" s="207"/>
      <c r="J607" s="207"/>
      <c r="K607" s="207"/>
      <c r="L607" s="212"/>
      <c r="M607" s="213"/>
      <c r="N607" s="214"/>
      <c r="O607" s="214"/>
      <c r="P607" s="214"/>
      <c r="Q607" s="214"/>
      <c r="R607" s="214"/>
      <c r="S607" s="214"/>
      <c r="T607" s="215"/>
      <c r="AT607" s="216" t="s">
        <v>135</v>
      </c>
      <c r="AU607" s="216" t="s">
        <v>82</v>
      </c>
      <c r="AV607" s="13" t="s">
        <v>84</v>
      </c>
      <c r="AW607" s="13" t="s">
        <v>30</v>
      </c>
      <c r="AX607" s="13" t="s">
        <v>74</v>
      </c>
      <c r="AY607" s="216" t="s">
        <v>125</v>
      </c>
    </row>
    <row r="608" spans="1:65" s="12" customFormat="1">
      <c r="B608" s="196"/>
      <c r="C608" s="197"/>
      <c r="D608" s="191" t="s">
        <v>135</v>
      </c>
      <c r="E608" s="198" t="s">
        <v>1</v>
      </c>
      <c r="F608" s="199" t="s">
        <v>256</v>
      </c>
      <c r="G608" s="197"/>
      <c r="H608" s="198" t="s">
        <v>1</v>
      </c>
      <c r="I608" s="197"/>
      <c r="J608" s="197"/>
      <c r="K608" s="197"/>
      <c r="L608" s="201"/>
      <c r="M608" s="202"/>
      <c r="N608" s="203"/>
      <c r="O608" s="203"/>
      <c r="P608" s="203"/>
      <c r="Q608" s="203"/>
      <c r="R608" s="203"/>
      <c r="S608" s="203"/>
      <c r="T608" s="204"/>
      <c r="AT608" s="205" t="s">
        <v>135</v>
      </c>
      <c r="AU608" s="205" t="s">
        <v>82</v>
      </c>
      <c r="AV608" s="12" t="s">
        <v>82</v>
      </c>
      <c r="AW608" s="12" t="s">
        <v>30</v>
      </c>
      <c r="AX608" s="12" t="s">
        <v>74</v>
      </c>
      <c r="AY608" s="205" t="s">
        <v>125</v>
      </c>
    </row>
    <row r="609" spans="2:51" s="13" customFormat="1">
      <c r="B609" s="206"/>
      <c r="C609" s="207"/>
      <c r="D609" s="191" t="s">
        <v>135</v>
      </c>
      <c r="E609" s="208" t="s">
        <v>1</v>
      </c>
      <c r="F609" s="209" t="s">
        <v>389</v>
      </c>
      <c r="G609" s="207"/>
      <c r="H609" s="210">
        <v>32</v>
      </c>
      <c r="I609" s="207"/>
      <c r="J609" s="207"/>
      <c r="K609" s="207"/>
      <c r="L609" s="212"/>
      <c r="M609" s="213"/>
      <c r="N609" s="214"/>
      <c r="O609" s="214"/>
      <c r="P609" s="214"/>
      <c r="Q609" s="214"/>
      <c r="R609" s="214"/>
      <c r="S609" s="214"/>
      <c r="T609" s="215"/>
      <c r="AT609" s="216" t="s">
        <v>135</v>
      </c>
      <c r="AU609" s="216" t="s">
        <v>82</v>
      </c>
      <c r="AV609" s="13" t="s">
        <v>84</v>
      </c>
      <c r="AW609" s="13" t="s">
        <v>30</v>
      </c>
      <c r="AX609" s="13" t="s">
        <v>74</v>
      </c>
      <c r="AY609" s="216" t="s">
        <v>125</v>
      </c>
    </row>
    <row r="610" spans="2:51" s="12" customFormat="1">
      <c r="B610" s="196"/>
      <c r="C610" s="197"/>
      <c r="D610" s="191" t="s">
        <v>135</v>
      </c>
      <c r="E610" s="198" t="s">
        <v>1</v>
      </c>
      <c r="F610" s="199" t="s">
        <v>257</v>
      </c>
      <c r="G610" s="197"/>
      <c r="H610" s="198" t="s">
        <v>1</v>
      </c>
      <c r="I610" s="197"/>
      <c r="J610" s="197"/>
      <c r="K610" s="197"/>
      <c r="L610" s="201"/>
      <c r="M610" s="202"/>
      <c r="N610" s="203"/>
      <c r="O610" s="203"/>
      <c r="P610" s="203"/>
      <c r="Q610" s="203"/>
      <c r="R610" s="203"/>
      <c r="S610" s="203"/>
      <c r="T610" s="204"/>
      <c r="AT610" s="205" t="s">
        <v>135</v>
      </c>
      <c r="AU610" s="205" t="s">
        <v>82</v>
      </c>
      <c r="AV610" s="12" t="s">
        <v>82</v>
      </c>
      <c r="AW610" s="12" t="s">
        <v>30</v>
      </c>
      <c r="AX610" s="12" t="s">
        <v>74</v>
      </c>
      <c r="AY610" s="205" t="s">
        <v>125</v>
      </c>
    </row>
    <row r="611" spans="2:51" s="13" customFormat="1">
      <c r="B611" s="206"/>
      <c r="C611" s="207"/>
      <c r="D611" s="191" t="s">
        <v>135</v>
      </c>
      <c r="E611" s="208" t="s">
        <v>1</v>
      </c>
      <c r="F611" s="209" t="s">
        <v>387</v>
      </c>
      <c r="G611" s="207"/>
      <c r="H611" s="210">
        <v>20</v>
      </c>
      <c r="I611" s="207"/>
      <c r="J611" s="207"/>
      <c r="K611" s="207"/>
      <c r="L611" s="212"/>
      <c r="M611" s="213"/>
      <c r="N611" s="214"/>
      <c r="O611" s="214"/>
      <c r="P611" s="214"/>
      <c r="Q611" s="214"/>
      <c r="R611" s="214"/>
      <c r="S611" s="214"/>
      <c r="T611" s="215"/>
      <c r="AT611" s="216" t="s">
        <v>135</v>
      </c>
      <c r="AU611" s="216" t="s">
        <v>82</v>
      </c>
      <c r="AV611" s="13" t="s">
        <v>84</v>
      </c>
      <c r="AW611" s="13" t="s">
        <v>30</v>
      </c>
      <c r="AX611" s="13" t="s">
        <v>74</v>
      </c>
      <c r="AY611" s="216" t="s">
        <v>125</v>
      </c>
    </row>
    <row r="612" spans="2:51" s="12" customFormat="1">
      <c r="B612" s="196"/>
      <c r="C612" s="197"/>
      <c r="D612" s="191" t="s">
        <v>135</v>
      </c>
      <c r="E612" s="198" t="s">
        <v>1</v>
      </c>
      <c r="F612" s="199" t="s">
        <v>258</v>
      </c>
      <c r="G612" s="197"/>
      <c r="H612" s="198" t="s">
        <v>1</v>
      </c>
      <c r="I612" s="197"/>
      <c r="J612" s="197"/>
      <c r="K612" s="197"/>
      <c r="L612" s="201"/>
      <c r="M612" s="202"/>
      <c r="N612" s="203"/>
      <c r="O612" s="203"/>
      <c r="P612" s="203"/>
      <c r="Q612" s="203"/>
      <c r="R612" s="203"/>
      <c r="S612" s="203"/>
      <c r="T612" s="204"/>
      <c r="AT612" s="205" t="s">
        <v>135</v>
      </c>
      <c r="AU612" s="205" t="s">
        <v>82</v>
      </c>
      <c r="AV612" s="12" t="s">
        <v>82</v>
      </c>
      <c r="AW612" s="12" t="s">
        <v>30</v>
      </c>
      <c r="AX612" s="12" t="s">
        <v>74</v>
      </c>
      <c r="AY612" s="205" t="s">
        <v>125</v>
      </c>
    </row>
    <row r="613" spans="2:51" s="13" customFormat="1">
      <c r="B613" s="206"/>
      <c r="C613" s="207"/>
      <c r="D613" s="191" t="s">
        <v>135</v>
      </c>
      <c r="E613" s="208" t="s">
        <v>1</v>
      </c>
      <c r="F613" s="209" t="s">
        <v>390</v>
      </c>
      <c r="G613" s="207"/>
      <c r="H613" s="210">
        <v>40</v>
      </c>
      <c r="I613" s="207"/>
      <c r="J613" s="207"/>
      <c r="K613" s="207"/>
      <c r="L613" s="212"/>
      <c r="M613" s="213"/>
      <c r="N613" s="214"/>
      <c r="O613" s="214"/>
      <c r="P613" s="214"/>
      <c r="Q613" s="214"/>
      <c r="R613" s="214"/>
      <c r="S613" s="214"/>
      <c r="T613" s="215"/>
      <c r="AT613" s="216" t="s">
        <v>135</v>
      </c>
      <c r="AU613" s="216" t="s">
        <v>82</v>
      </c>
      <c r="AV613" s="13" t="s">
        <v>84</v>
      </c>
      <c r="AW613" s="13" t="s">
        <v>30</v>
      </c>
      <c r="AX613" s="13" t="s">
        <v>74</v>
      </c>
      <c r="AY613" s="216" t="s">
        <v>125</v>
      </c>
    </row>
    <row r="614" spans="2:51" s="12" customFormat="1">
      <c r="B614" s="196"/>
      <c r="C614" s="197"/>
      <c r="D614" s="191" t="s">
        <v>135</v>
      </c>
      <c r="E614" s="198" t="s">
        <v>1</v>
      </c>
      <c r="F614" s="199" t="s">
        <v>259</v>
      </c>
      <c r="G614" s="197"/>
      <c r="H614" s="198" t="s">
        <v>1</v>
      </c>
      <c r="I614" s="197"/>
      <c r="J614" s="197"/>
      <c r="K614" s="197"/>
      <c r="L614" s="201"/>
      <c r="M614" s="202"/>
      <c r="N614" s="203"/>
      <c r="O614" s="203"/>
      <c r="P614" s="203"/>
      <c r="Q614" s="203"/>
      <c r="R614" s="203"/>
      <c r="S614" s="203"/>
      <c r="T614" s="204"/>
      <c r="AT614" s="205" t="s">
        <v>135</v>
      </c>
      <c r="AU614" s="205" t="s">
        <v>82</v>
      </c>
      <c r="AV614" s="12" t="s">
        <v>82</v>
      </c>
      <c r="AW614" s="12" t="s">
        <v>30</v>
      </c>
      <c r="AX614" s="12" t="s">
        <v>74</v>
      </c>
      <c r="AY614" s="205" t="s">
        <v>125</v>
      </c>
    </row>
    <row r="615" spans="2:51" s="13" customFormat="1">
      <c r="B615" s="206"/>
      <c r="C615" s="207"/>
      <c r="D615" s="191" t="s">
        <v>135</v>
      </c>
      <c r="E615" s="208" t="s">
        <v>1</v>
      </c>
      <c r="F615" s="209" t="s">
        <v>389</v>
      </c>
      <c r="G615" s="207"/>
      <c r="H615" s="210">
        <v>32</v>
      </c>
      <c r="I615" s="207"/>
      <c r="J615" s="207"/>
      <c r="K615" s="207"/>
      <c r="L615" s="212"/>
      <c r="M615" s="213"/>
      <c r="N615" s="214"/>
      <c r="O615" s="214"/>
      <c r="P615" s="214"/>
      <c r="Q615" s="214"/>
      <c r="R615" s="214"/>
      <c r="S615" s="214"/>
      <c r="T615" s="215"/>
      <c r="AT615" s="216" t="s">
        <v>135</v>
      </c>
      <c r="AU615" s="216" t="s">
        <v>82</v>
      </c>
      <c r="AV615" s="13" t="s">
        <v>84</v>
      </c>
      <c r="AW615" s="13" t="s">
        <v>30</v>
      </c>
      <c r="AX615" s="13" t="s">
        <v>74</v>
      </c>
      <c r="AY615" s="216" t="s">
        <v>125</v>
      </c>
    </row>
    <row r="616" spans="2:51" s="12" customFormat="1">
      <c r="B616" s="196"/>
      <c r="C616" s="197"/>
      <c r="D616" s="191" t="s">
        <v>135</v>
      </c>
      <c r="E616" s="198" t="s">
        <v>1</v>
      </c>
      <c r="F616" s="199" t="s">
        <v>391</v>
      </c>
      <c r="G616" s="197"/>
      <c r="H616" s="198" t="s">
        <v>1</v>
      </c>
      <c r="I616" s="197"/>
      <c r="J616" s="197"/>
      <c r="K616" s="197"/>
      <c r="L616" s="201"/>
      <c r="M616" s="202"/>
      <c r="N616" s="203"/>
      <c r="O616" s="203"/>
      <c r="P616" s="203"/>
      <c r="Q616" s="203"/>
      <c r="R616" s="203"/>
      <c r="S616" s="203"/>
      <c r="T616" s="204"/>
      <c r="AT616" s="205" t="s">
        <v>135</v>
      </c>
      <c r="AU616" s="205" t="s">
        <v>82</v>
      </c>
      <c r="AV616" s="12" t="s">
        <v>82</v>
      </c>
      <c r="AW616" s="12" t="s">
        <v>30</v>
      </c>
      <c r="AX616" s="12" t="s">
        <v>74</v>
      </c>
      <c r="AY616" s="205" t="s">
        <v>125</v>
      </c>
    </row>
    <row r="617" spans="2:51" s="13" customFormat="1">
      <c r="B617" s="206"/>
      <c r="C617" s="207"/>
      <c r="D617" s="191" t="s">
        <v>135</v>
      </c>
      <c r="E617" s="208" t="s">
        <v>1</v>
      </c>
      <c r="F617" s="209" t="s">
        <v>390</v>
      </c>
      <c r="G617" s="207"/>
      <c r="H617" s="210">
        <v>40</v>
      </c>
      <c r="I617" s="207"/>
      <c r="J617" s="207"/>
      <c r="K617" s="207"/>
      <c r="L617" s="212"/>
      <c r="M617" s="213"/>
      <c r="N617" s="214"/>
      <c r="O617" s="214"/>
      <c r="P617" s="214"/>
      <c r="Q617" s="214"/>
      <c r="R617" s="214"/>
      <c r="S617" s="214"/>
      <c r="T617" s="215"/>
      <c r="AT617" s="216" t="s">
        <v>135</v>
      </c>
      <c r="AU617" s="216" t="s">
        <v>82</v>
      </c>
      <c r="AV617" s="13" t="s">
        <v>84</v>
      </c>
      <c r="AW617" s="13" t="s">
        <v>30</v>
      </c>
      <c r="AX617" s="13" t="s">
        <v>74</v>
      </c>
      <c r="AY617" s="216" t="s">
        <v>125</v>
      </c>
    </row>
    <row r="618" spans="2:51" s="12" customFormat="1">
      <c r="B618" s="196"/>
      <c r="C618" s="197"/>
      <c r="D618" s="191" t="s">
        <v>135</v>
      </c>
      <c r="E618" s="198" t="s">
        <v>1</v>
      </c>
      <c r="F618" s="199" t="s">
        <v>403</v>
      </c>
      <c r="G618" s="197"/>
      <c r="H618" s="198" t="s">
        <v>1</v>
      </c>
      <c r="I618" s="197"/>
      <c r="J618" s="197"/>
      <c r="K618" s="197"/>
      <c r="L618" s="201"/>
      <c r="M618" s="202"/>
      <c r="N618" s="203"/>
      <c r="O618" s="203"/>
      <c r="P618" s="203"/>
      <c r="Q618" s="203"/>
      <c r="R618" s="203"/>
      <c r="S618" s="203"/>
      <c r="T618" s="204"/>
      <c r="AT618" s="205" t="s">
        <v>135</v>
      </c>
      <c r="AU618" s="205" t="s">
        <v>82</v>
      </c>
      <c r="AV618" s="12" t="s">
        <v>82</v>
      </c>
      <c r="AW618" s="12" t="s">
        <v>30</v>
      </c>
      <c r="AX618" s="12" t="s">
        <v>74</v>
      </c>
      <c r="AY618" s="205" t="s">
        <v>125</v>
      </c>
    </row>
    <row r="619" spans="2:51" s="13" customFormat="1">
      <c r="B619" s="206"/>
      <c r="C619" s="207"/>
      <c r="D619" s="191" t="s">
        <v>135</v>
      </c>
      <c r="E619" s="208" t="s">
        <v>1</v>
      </c>
      <c r="F619" s="209" t="s">
        <v>393</v>
      </c>
      <c r="G619" s="207"/>
      <c r="H619" s="210">
        <v>196</v>
      </c>
      <c r="I619" s="207"/>
      <c r="J619" s="207"/>
      <c r="K619" s="207"/>
      <c r="L619" s="212"/>
      <c r="M619" s="213"/>
      <c r="N619" s="214"/>
      <c r="O619" s="214"/>
      <c r="P619" s="214"/>
      <c r="Q619" s="214"/>
      <c r="R619" s="214"/>
      <c r="S619" s="214"/>
      <c r="T619" s="215"/>
      <c r="AT619" s="216" t="s">
        <v>135</v>
      </c>
      <c r="AU619" s="216" t="s">
        <v>82</v>
      </c>
      <c r="AV619" s="13" t="s">
        <v>84</v>
      </c>
      <c r="AW619" s="13" t="s">
        <v>30</v>
      </c>
      <c r="AX619" s="13" t="s">
        <v>74</v>
      </c>
      <c r="AY619" s="216" t="s">
        <v>125</v>
      </c>
    </row>
    <row r="620" spans="2:51" s="12" customFormat="1">
      <c r="B620" s="196"/>
      <c r="C620" s="197"/>
      <c r="D620" s="191" t="s">
        <v>135</v>
      </c>
      <c r="E620" s="198" t="s">
        <v>1</v>
      </c>
      <c r="F620" s="199" t="s">
        <v>404</v>
      </c>
      <c r="G620" s="197"/>
      <c r="H620" s="198" t="s">
        <v>1</v>
      </c>
      <c r="I620" s="197"/>
      <c r="J620" s="197"/>
      <c r="K620" s="197"/>
      <c r="L620" s="201"/>
      <c r="M620" s="202"/>
      <c r="N620" s="203"/>
      <c r="O620" s="203"/>
      <c r="P620" s="203"/>
      <c r="Q620" s="203"/>
      <c r="R620" s="203"/>
      <c r="S620" s="203"/>
      <c r="T620" s="204"/>
      <c r="AT620" s="205" t="s">
        <v>135</v>
      </c>
      <c r="AU620" s="205" t="s">
        <v>82</v>
      </c>
      <c r="AV620" s="12" t="s">
        <v>82</v>
      </c>
      <c r="AW620" s="12" t="s">
        <v>30</v>
      </c>
      <c r="AX620" s="12" t="s">
        <v>74</v>
      </c>
      <c r="AY620" s="205" t="s">
        <v>125</v>
      </c>
    </row>
    <row r="621" spans="2:51" s="13" customFormat="1">
      <c r="B621" s="206"/>
      <c r="C621" s="207"/>
      <c r="D621" s="191" t="s">
        <v>135</v>
      </c>
      <c r="E621" s="208" t="s">
        <v>1</v>
      </c>
      <c r="F621" s="209" t="s">
        <v>393</v>
      </c>
      <c r="G621" s="207"/>
      <c r="H621" s="210">
        <v>196</v>
      </c>
      <c r="I621" s="207"/>
      <c r="J621" s="207"/>
      <c r="K621" s="207"/>
      <c r="L621" s="212"/>
      <c r="M621" s="213"/>
      <c r="N621" s="214"/>
      <c r="O621" s="214"/>
      <c r="P621" s="214"/>
      <c r="Q621" s="214"/>
      <c r="R621" s="214"/>
      <c r="S621" s="214"/>
      <c r="T621" s="215"/>
      <c r="AT621" s="216" t="s">
        <v>135</v>
      </c>
      <c r="AU621" s="216" t="s">
        <v>82</v>
      </c>
      <c r="AV621" s="13" t="s">
        <v>84</v>
      </c>
      <c r="AW621" s="13" t="s">
        <v>30</v>
      </c>
      <c r="AX621" s="13" t="s">
        <v>74</v>
      </c>
      <c r="AY621" s="216" t="s">
        <v>125</v>
      </c>
    </row>
    <row r="622" spans="2:51" s="12" customFormat="1">
      <c r="B622" s="196"/>
      <c r="C622" s="197"/>
      <c r="D622" s="191" t="s">
        <v>135</v>
      </c>
      <c r="E622" s="198" t="s">
        <v>1</v>
      </c>
      <c r="F622" s="199" t="s">
        <v>405</v>
      </c>
      <c r="G622" s="197"/>
      <c r="H622" s="198" t="s">
        <v>1</v>
      </c>
      <c r="I622" s="197"/>
      <c r="J622" s="197"/>
      <c r="K622" s="197"/>
      <c r="L622" s="201"/>
      <c r="M622" s="202"/>
      <c r="N622" s="203"/>
      <c r="O622" s="203"/>
      <c r="P622" s="203"/>
      <c r="Q622" s="203"/>
      <c r="R622" s="203"/>
      <c r="S622" s="203"/>
      <c r="T622" s="204"/>
      <c r="AT622" s="205" t="s">
        <v>135</v>
      </c>
      <c r="AU622" s="205" t="s">
        <v>82</v>
      </c>
      <c r="AV622" s="12" t="s">
        <v>82</v>
      </c>
      <c r="AW622" s="12" t="s">
        <v>30</v>
      </c>
      <c r="AX622" s="12" t="s">
        <v>74</v>
      </c>
      <c r="AY622" s="205" t="s">
        <v>125</v>
      </c>
    </row>
    <row r="623" spans="2:51" s="13" customFormat="1">
      <c r="B623" s="206"/>
      <c r="C623" s="207"/>
      <c r="D623" s="191" t="s">
        <v>135</v>
      </c>
      <c r="E623" s="208" t="s">
        <v>1</v>
      </c>
      <c r="F623" s="209" t="s">
        <v>393</v>
      </c>
      <c r="G623" s="207"/>
      <c r="H623" s="210">
        <v>196</v>
      </c>
      <c r="I623" s="207"/>
      <c r="J623" s="207"/>
      <c r="K623" s="207"/>
      <c r="L623" s="212"/>
      <c r="M623" s="213"/>
      <c r="N623" s="214"/>
      <c r="O623" s="214"/>
      <c r="P623" s="214"/>
      <c r="Q623" s="214"/>
      <c r="R623" s="214"/>
      <c r="S623" s="214"/>
      <c r="T623" s="215"/>
      <c r="AT623" s="216" t="s">
        <v>135</v>
      </c>
      <c r="AU623" s="216" t="s">
        <v>82</v>
      </c>
      <c r="AV623" s="13" t="s">
        <v>84</v>
      </c>
      <c r="AW623" s="13" t="s">
        <v>30</v>
      </c>
      <c r="AX623" s="13" t="s">
        <v>74</v>
      </c>
      <c r="AY623" s="216" t="s">
        <v>125</v>
      </c>
    </row>
    <row r="624" spans="2:51" s="12" customFormat="1">
      <c r="B624" s="196"/>
      <c r="C624" s="197"/>
      <c r="D624" s="191" t="s">
        <v>135</v>
      </c>
      <c r="E624" s="198" t="s">
        <v>1</v>
      </c>
      <c r="F624" s="199" t="s">
        <v>396</v>
      </c>
      <c r="G624" s="197"/>
      <c r="H624" s="198" t="s">
        <v>1</v>
      </c>
      <c r="I624" s="197"/>
      <c r="J624" s="197"/>
      <c r="K624" s="197"/>
      <c r="L624" s="201"/>
      <c r="M624" s="202"/>
      <c r="N624" s="203"/>
      <c r="O624" s="203"/>
      <c r="P624" s="203"/>
      <c r="Q624" s="203"/>
      <c r="R624" s="203"/>
      <c r="S624" s="203"/>
      <c r="T624" s="204"/>
      <c r="AT624" s="205" t="s">
        <v>135</v>
      </c>
      <c r="AU624" s="205" t="s">
        <v>82</v>
      </c>
      <c r="AV624" s="12" t="s">
        <v>82</v>
      </c>
      <c r="AW624" s="12" t="s">
        <v>30</v>
      </c>
      <c r="AX624" s="12" t="s">
        <v>74</v>
      </c>
      <c r="AY624" s="205" t="s">
        <v>125</v>
      </c>
    </row>
    <row r="625" spans="1:65" s="13" customFormat="1">
      <c r="B625" s="206"/>
      <c r="C625" s="207"/>
      <c r="D625" s="191" t="s">
        <v>135</v>
      </c>
      <c r="E625" s="208" t="s">
        <v>1</v>
      </c>
      <c r="F625" s="209" t="s">
        <v>397</v>
      </c>
      <c r="G625" s="207"/>
      <c r="H625" s="210">
        <v>1495.68</v>
      </c>
      <c r="I625" s="207"/>
      <c r="J625" s="207"/>
      <c r="K625" s="207"/>
      <c r="L625" s="212"/>
      <c r="M625" s="213"/>
      <c r="N625" s="214"/>
      <c r="O625" s="214"/>
      <c r="P625" s="214"/>
      <c r="Q625" s="214"/>
      <c r="R625" s="214"/>
      <c r="S625" s="214"/>
      <c r="T625" s="215"/>
      <c r="AT625" s="216" t="s">
        <v>135</v>
      </c>
      <c r="AU625" s="216" t="s">
        <v>82</v>
      </c>
      <c r="AV625" s="13" t="s">
        <v>84</v>
      </c>
      <c r="AW625" s="13" t="s">
        <v>30</v>
      </c>
      <c r="AX625" s="13" t="s">
        <v>74</v>
      </c>
      <c r="AY625" s="216" t="s">
        <v>125</v>
      </c>
    </row>
    <row r="626" spans="1:65" s="13" customFormat="1">
      <c r="B626" s="206"/>
      <c r="C626" s="207"/>
      <c r="D626" s="191" t="s">
        <v>135</v>
      </c>
      <c r="E626" s="208" t="s">
        <v>1</v>
      </c>
      <c r="F626" s="209" t="s">
        <v>398</v>
      </c>
      <c r="G626" s="207"/>
      <c r="H626" s="210">
        <v>0.32</v>
      </c>
      <c r="I626" s="207"/>
      <c r="J626" s="207"/>
      <c r="K626" s="207"/>
      <c r="L626" s="212"/>
      <c r="M626" s="213"/>
      <c r="N626" s="214"/>
      <c r="O626" s="214"/>
      <c r="P626" s="214"/>
      <c r="Q626" s="214"/>
      <c r="R626" s="214"/>
      <c r="S626" s="214"/>
      <c r="T626" s="215"/>
      <c r="AT626" s="216" t="s">
        <v>135</v>
      </c>
      <c r="AU626" s="216" t="s">
        <v>82</v>
      </c>
      <c r="AV626" s="13" t="s">
        <v>84</v>
      </c>
      <c r="AW626" s="13" t="s">
        <v>30</v>
      </c>
      <c r="AX626" s="13" t="s">
        <v>74</v>
      </c>
      <c r="AY626" s="216" t="s">
        <v>125</v>
      </c>
    </row>
    <row r="627" spans="1:65" s="14" customFormat="1">
      <c r="B627" s="217"/>
      <c r="C627" s="218"/>
      <c r="D627" s="191" t="s">
        <v>135</v>
      </c>
      <c r="E627" s="219" t="s">
        <v>1</v>
      </c>
      <c r="F627" s="220" t="s">
        <v>138</v>
      </c>
      <c r="G627" s="218"/>
      <c r="H627" s="221">
        <v>2672.0000000000005</v>
      </c>
      <c r="I627" s="218"/>
      <c r="J627" s="218"/>
      <c r="K627" s="218"/>
      <c r="L627" s="223"/>
      <c r="M627" s="224"/>
      <c r="N627" s="225"/>
      <c r="O627" s="225"/>
      <c r="P627" s="225"/>
      <c r="Q627" s="225"/>
      <c r="R627" s="225"/>
      <c r="S627" s="225"/>
      <c r="T627" s="226"/>
      <c r="AT627" s="227" t="s">
        <v>135</v>
      </c>
      <c r="AU627" s="227" t="s">
        <v>82</v>
      </c>
      <c r="AV627" s="14" t="s">
        <v>132</v>
      </c>
      <c r="AW627" s="14" t="s">
        <v>30</v>
      </c>
      <c r="AX627" s="14" t="s">
        <v>82</v>
      </c>
      <c r="AY627" s="227" t="s">
        <v>125</v>
      </c>
    </row>
    <row r="628" spans="1:65" s="12" customFormat="1">
      <c r="B628" s="196"/>
      <c r="C628" s="197"/>
      <c r="D628" s="191" t="s">
        <v>135</v>
      </c>
      <c r="E628" s="198" t="s">
        <v>1</v>
      </c>
      <c r="F628" s="199" t="s">
        <v>139</v>
      </c>
      <c r="G628" s="197"/>
      <c r="H628" s="198" t="s">
        <v>1</v>
      </c>
      <c r="I628" s="197"/>
      <c r="J628" s="197"/>
      <c r="K628" s="197"/>
      <c r="L628" s="201"/>
      <c r="M628" s="202"/>
      <c r="N628" s="203"/>
      <c r="O628" s="203"/>
      <c r="P628" s="203"/>
      <c r="Q628" s="203"/>
      <c r="R628" s="203"/>
      <c r="S628" s="203"/>
      <c r="T628" s="204"/>
      <c r="AT628" s="205" t="s">
        <v>135</v>
      </c>
      <c r="AU628" s="205" t="s">
        <v>82</v>
      </c>
      <c r="AV628" s="12" t="s">
        <v>82</v>
      </c>
      <c r="AW628" s="12" t="s">
        <v>30</v>
      </c>
      <c r="AX628" s="12" t="s">
        <v>74</v>
      </c>
      <c r="AY628" s="205" t="s">
        <v>125</v>
      </c>
    </row>
    <row r="629" spans="1:65" s="2" customFormat="1" ht="16.5" customHeight="1">
      <c r="A629" s="33"/>
      <c r="B629" s="34"/>
      <c r="C629" s="177" t="s">
        <v>406</v>
      </c>
      <c r="D629" s="177" t="s">
        <v>126</v>
      </c>
      <c r="E629" s="178" t="s">
        <v>407</v>
      </c>
      <c r="F629" s="179" t="s">
        <v>408</v>
      </c>
      <c r="G629" s="180" t="s">
        <v>159</v>
      </c>
      <c r="H629" s="181">
        <v>2672</v>
      </c>
      <c r="I629" s="241"/>
      <c r="J629" s="183">
        <f>ROUND(I629*H629,2)</f>
        <v>0</v>
      </c>
      <c r="K629" s="179" t="s">
        <v>130</v>
      </c>
      <c r="L629" s="184"/>
      <c r="M629" s="185" t="s">
        <v>1</v>
      </c>
      <c r="N629" s="186" t="s">
        <v>39</v>
      </c>
      <c r="O629" s="70"/>
      <c r="P629" s="187">
        <f>O629*H629</f>
        <v>0</v>
      </c>
      <c r="Q629" s="187">
        <v>1.4999999999999999E-4</v>
      </c>
      <c r="R629" s="187">
        <f>Q629*H629</f>
        <v>0.40079999999999999</v>
      </c>
      <c r="S629" s="187">
        <v>0</v>
      </c>
      <c r="T629" s="188">
        <f>S629*H629</f>
        <v>0</v>
      </c>
      <c r="U629" s="33"/>
      <c r="V629" s="33"/>
      <c r="W629" s="33"/>
      <c r="X629" s="33"/>
      <c r="Y629" s="33"/>
      <c r="Z629" s="33"/>
      <c r="AA629" s="33"/>
      <c r="AB629" s="33"/>
      <c r="AC629" s="33"/>
      <c r="AD629" s="33"/>
      <c r="AE629" s="33"/>
      <c r="AR629" s="189" t="s">
        <v>131</v>
      </c>
      <c r="AT629" s="189" t="s">
        <v>126</v>
      </c>
      <c r="AU629" s="189" t="s">
        <v>82</v>
      </c>
      <c r="AY629" s="16" t="s">
        <v>125</v>
      </c>
      <c r="BE629" s="190">
        <f>IF(N629="základní",J629,0)</f>
        <v>0</v>
      </c>
      <c r="BF629" s="190">
        <f>IF(N629="snížená",J629,0)</f>
        <v>0</v>
      </c>
      <c r="BG629" s="190">
        <f>IF(N629="zákl. přenesená",J629,0)</f>
        <v>0</v>
      </c>
      <c r="BH629" s="190">
        <f>IF(N629="sníž. přenesená",J629,0)</f>
        <v>0</v>
      </c>
      <c r="BI629" s="190">
        <f>IF(N629="nulová",J629,0)</f>
        <v>0</v>
      </c>
      <c r="BJ629" s="16" t="s">
        <v>82</v>
      </c>
      <c r="BK629" s="190">
        <f>ROUND(I629*H629,2)</f>
        <v>0</v>
      </c>
      <c r="BL629" s="16" t="s">
        <v>132</v>
      </c>
      <c r="BM629" s="189" t="s">
        <v>409</v>
      </c>
    </row>
    <row r="630" spans="1:65" s="2" customFormat="1">
      <c r="A630" s="33"/>
      <c r="B630" s="34"/>
      <c r="C630" s="35"/>
      <c r="D630" s="191" t="s">
        <v>134</v>
      </c>
      <c r="E630" s="35"/>
      <c r="F630" s="192" t="s">
        <v>408</v>
      </c>
      <c r="G630" s="35"/>
      <c r="H630" s="35"/>
      <c r="I630" s="35"/>
      <c r="J630" s="35"/>
      <c r="K630" s="35"/>
      <c r="L630" s="38"/>
      <c r="M630" s="194"/>
      <c r="N630" s="195"/>
      <c r="O630" s="70"/>
      <c r="P630" s="70"/>
      <c r="Q630" s="70"/>
      <c r="R630" s="70"/>
      <c r="S630" s="70"/>
      <c r="T630" s="71"/>
      <c r="U630" s="33"/>
      <c r="V630" s="33"/>
      <c r="W630" s="33"/>
      <c r="X630" s="33"/>
      <c r="Y630" s="33"/>
      <c r="Z630" s="33"/>
      <c r="AA630" s="33"/>
      <c r="AB630" s="33"/>
      <c r="AC630" s="33"/>
      <c r="AD630" s="33"/>
      <c r="AE630" s="33"/>
      <c r="AT630" s="16" t="s">
        <v>134</v>
      </c>
      <c r="AU630" s="16" t="s">
        <v>82</v>
      </c>
    </row>
    <row r="631" spans="1:65" s="12" customFormat="1">
      <c r="B631" s="196"/>
      <c r="C631" s="197"/>
      <c r="D631" s="191" t="s">
        <v>135</v>
      </c>
      <c r="E631" s="198" t="s">
        <v>1</v>
      </c>
      <c r="F631" s="199" t="s">
        <v>380</v>
      </c>
      <c r="G631" s="197"/>
      <c r="H631" s="198" t="s">
        <v>1</v>
      </c>
      <c r="I631" s="197"/>
      <c r="J631" s="197"/>
      <c r="K631" s="197"/>
      <c r="L631" s="201"/>
      <c r="M631" s="202"/>
      <c r="N631" s="203"/>
      <c r="O631" s="203"/>
      <c r="P631" s="203"/>
      <c r="Q631" s="203"/>
      <c r="R631" s="203"/>
      <c r="S631" s="203"/>
      <c r="T631" s="204"/>
      <c r="AT631" s="205" t="s">
        <v>135</v>
      </c>
      <c r="AU631" s="205" t="s">
        <v>82</v>
      </c>
      <c r="AV631" s="12" t="s">
        <v>82</v>
      </c>
      <c r="AW631" s="12" t="s">
        <v>30</v>
      </c>
      <c r="AX631" s="12" t="s">
        <v>74</v>
      </c>
      <c r="AY631" s="205" t="s">
        <v>125</v>
      </c>
    </row>
    <row r="632" spans="1:65" s="13" customFormat="1">
      <c r="B632" s="206"/>
      <c r="C632" s="207"/>
      <c r="D632" s="191" t="s">
        <v>135</v>
      </c>
      <c r="E632" s="208" t="s">
        <v>1</v>
      </c>
      <c r="F632" s="209" t="s">
        <v>381</v>
      </c>
      <c r="G632" s="207"/>
      <c r="H632" s="210">
        <v>260</v>
      </c>
      <c r="I632" s="207"/>
      <c r="J632" s="207"/>
      <c r="K632" s="207"/>
      <c r="L632" s="212"/>
      <c r="M632" s="213"/>
      <c r="N632" s="214"/>
      <c r="O632" s="214"/>
      <c r="P632" s="214"/>
      <c r="Q632" s="214"/>
      <c r="R632" s="214"/>
      <c r="S632" s="214"/>
      <c r="T632" s="215"/>
      <c r="AT632" s="216" t="s">
        <v>135</v>
      </c>
      <c r="AU632" s="216" t="s">
        <v>82</v>
      </c>
      <c r="AV632" s="13" t="s">
        <v>84</v>
      </c>
      <c r="AW632" s="13" t="s">
        <v>30</v>
      </c>
      <c r="AX632" s="13" t="s">
        <v>74</v>
      </c>
      <c r="AY632" s="216" t="s">
        <v>125</v>
      </c>
    </row>
    <row r="633" spans="1:65" s="12" customFormat="1">
      <c r="B633" s="196"/>
      <c r="C633" s="197"/>
      <c r="D633" s="191" t="s">
        <v>135</v>
      </c>
      <c r="E633" s="198" t="s">
        <v>1</v>
      </c>
      <c r="F633" s="199" t="s">
        <v>382</v>
      </c>
      <c r="G633" s="197"/>
      <c r="H633" s="198" t="s">
        <v>1</v>
      </c>
      <c r="I633" s="197"/>
      <c r="J633" s="197"/>
      <c r="K633" s="197"/>
      <c r="L633" s="201"/>
      <c r="M633" s="202"/>
      <c r="N633" s="203"/>
      <c r="O633" s="203"/>
      <c r="P633" s="203"/>
      <c r="Q633" s="203"/>
      <c r="R633" s="203"/>
      <c r="S633" s="203"/>
      <c r="T633" s="204"/>
      <c r="AT633" s="205" t="s">
        <v>135</v>
      </c>
      <c r="AU633" s="205" t="s">
        <v>82</v>
      </c>
      <c r="AV633" s="12" t="s">
        <v>82</v>
      </c>
      <c r="AW633" s="12" t="s">
        <v>30</v>
      </c>
      <c r="AX633" s="12" t="s">
        <v>74</v>
      </c>
      <c r="AY633" s="205" t="s">
        <v>125</v>
      </c>
    </row>
    <row r="634" spans="1:65" s="13" customFormat="1">
      <c r="B634" s="206"/>
      <c r="C634" s="207"/>
      <c r="D634" s="191" t="s">
        <v>135</v>
      </c>
      <c r="E634" s="208" t="s">
        <v>1</v>
      </c>
      <c r="F634" s="209" t="s">
        <v>383</v>
      </c>
      <c r="G634" s="207"/>
      <c r="H634" s="210">
        <v>96.103999999999999</v>
      </c>
      <c r="I634" s="207"/>
      <c r="J634" s="207"/>
      <c r="K634" s="207"/>
      <c r="L634" s="212"/>
      <c r="M634" s="213"/>
      <c r="N634" s="214"/>
      <c r="O634" s="214"/>
      <c r="P634" s="214"/>
      <c r="Q634" s="214"/>
      <c r="R634" s="214"/>
      <c r="S634" s="214"/>
      <c r="T634" s="215"/>
      <c r="AT634" s="216" t="s">
        <v>135</v>
      </c>
      <c r="AU634" s="216" t="s">
        <v>82</v>
      </c>
      <c r="AV634" s="13" t="s">
        <v>84</v>
      </c>
      <c r="AW634" s="13" t="s">
        <v>30</v>
      </c>
      <c r="AX634" s="13" t="s">
        <v>74</v>
      </c>
      <c r="AY634" s="216" t="s">
        <v>125</v>
      </c>
    </row>
    <row r="635" spans="1:65" s="13" customFormat="1">
      <c r="B635" s="206"/>
      <c r="C635" s="207"/>
      <c r="D635" s="191" t="s">
        <v>135</v>
      </c>
      <c r="E635" s="208" t="s">
        <v>1</v>
      </c>
      <c r="F635" s="209" t="s">
        <v>384</v>
      </c>
      <c r="G635" s="207"/>
      <c r="H635" s="210">
        <v>3.8959999999999999</v>
      </c>
      <c r="I635" s="207"/>
      <c r="J635" s="207"/>
      <c r="K635" s="207"/>
      <c r="L635" s="212"/>
      <c r="M635" s="213"/>
      <c r="N635" s="214"/>
      <c r="O635" s="214"/>
      <c r="P635" s="214"/>
      <c r="Q635" s="214"/>
      <c r="R635" s="214"/>
      <c r="S635" s="214"/>
      <c r="T635" s="215"/>
      <c r="AT635" s="216" t="s">
        <v>135</v>
      </c>
      <c r="AU635" s="216" t="s">
        <v>82</v>
      </c>
      <c r="AV635" s="13" t="s">
        <v>84</v>
      </c>
      <c r="AW635" s="13" t="s">
        <v>30</v>
      </c>
      <c r="AX635" s="13" t="s">
        <v>74</v>
      </c>
      <c r="AY635" s="216" t="s">
        <v>125</v>
      </c>
    </row>
    <row r="636" spans="1:65" s="12" customFormat="1">
      <c r="B636" s="196"/>
      <c r="C636" s="197"/>
      <c r="D636" s="191" t="s">
        <v>135</v>
      </c>
      <c r="E636" s="198" t="s">
        <v>1</v>
      </c>
      <c r="F636" s="199" t="s">
        <v>252</v>
      </c>
      <c r="G636" s="197"/>
      <c r="H636" s="198" t="s">
        <v>1</v>
      </c>
      <c r="I636" s="197"/>
      <c r="J636" s="197"/>
      <c r="K636" s="197"/>
      <c r="L636" s="201"/>
      <c r="M636" s="202"/>
      <c r="N636" s="203"/>
      <c r="O636" s="203"/>
      <c r="P636" s="203"/>
      <c r="Q636" s="203"/>
      <c r="R636" s="203"/>
      <c r="S636" s="203"/>
      <c r="T636" s="204"/>
      <c r="AT636" s="205" t="s">
        <v>135</v>
      </c>
      <c r="AU636" s="205" t="s">
        <v>82</v>
      </c>
      <c r="AV636" s="12" t="s">
        <v>82</v>
      </c>
      <c r="AW636" s="12" t="s">
        <v>30</v>
      </c>
      <c r="AX636" s="12" t="s">
        <v>74</v>
      </c>
      <c r="AY636" s="205" t="s">
        <v>125</v>
      </c>
    </row>
    <row r="637" spans="1:65" s="13" customFormat="1">
      <c r="B637" s="206"/>
      <c r="C637" s="207"/>
      <c r="D637" s="191" t="s">
        <v>135</v>
      </c>
      <c r="E637" s="208" t="s">
        <v>1</v>
      </c>
      <c r="F637" s="209" t="s">
        <v>385</v>
      </c>
      <c r="G637" s="207"/>
      <c r="H637" s="210">
        <v>24</v>
      </c>
      <c r="I637" s="207"/>
      <c r="J637" s="207"/>
      <c r="K637" s="207"/>
      <c r="L637" s="212"/>
      <c r="M637" s="213"/>
      <c r="N637" s="214"/>
      <c r="O637" s="214"/>
      <c r="P637" s="214"/>
      <c r="Q637" s="214"/>
      <c r="R637" s="214"/>
      <c r="S637" s="214"/>
      <c r="T637" s="215"/>
      <c r="AT637" s="216" t="s">
        <v>135</v>
      </c>
      <c r="AU637" s="216" t="s">
        <v>82</v>
      </c>
      <c r="AV637" s="13" t="s">
        <v>84</v>
      </c>
      <c r="AW637" s="13" t="s">
        <v>30</v>
      </c>
      <c r="AX637" s="13" t="s">
        <v>74</v>
      </c>
      <c r="AY637" s="216" t="s">
        <v>125</v>
      </c>
    </row>
    <row r="638" spans="1:65" s="12" customFormat="1">
      <c r="B638" s="196"/>
      <c r="C638" s="197"/>
      <c r="D638" s="191" t="s">
        <v>135</v>
      </c>
      <c r="E638" s="198" t="s">
        <v>1</v>
      </c>
      <c r="F638" s="199" t="s">
        <v>253</v>
      </c>
      <c r="G638" s="197"/>
      <c r="H638" s="198" t="s">
        <v>1</v>
      </c>
      <c r="I638" s="197"/>
      <c r="J638" s="197"/>
      <c r="K638" s="197"/>
      <c r="L638" s="201"/>
      <c r="M638" s="202"/>
      <c r="N638" s="203"/>
      <c r="O638" s="203"/>
      <c r="P638" s="203"/>
      <c r="Q638" s="203"/>
      <c r="R638" s="203"/>
      <c r="S638" s="203"/>
      <c r="T638" s="204"/>
      <c r="AT638" s="205" t="s">
        <v>135</v>
      </c>
      <c r="AU638" s="205" t="s">
        <v>82</v>
      </c>
      <c r="AV638" s="12" t="s">
        <v>82</v>
      </c>
      <c r="AW638" s="12" t="s">
        <v>30</v>
      </c>
      <c r="AX638" s="12" t="s">
        <v>74</v>
      </c>
      <c r="AY638" s="205" t="s">
        <v>125</v>
      </c>
    </row>
    <row r="639" spans="1:65" s="13" customFormat="1">
      <c r="B639" s="206"/>
      <c r="C639" s="207"/>
      <c r="D639" s="191" t="s">
        <v>135</v>
      </c>
      <c r="E639" s="208" t="s">
        <v>1</v>
      </c>
      <c r="F639" s="209" t="s">
        <v>386</v>
      </c>
      <c r="G639" s="207"/>
      <c r="H639" s="210">
        <v>12</v>
      </c>
      <c r="I639" s="207"/>
      <c r="J639" s="207"/>
      <c r="K639" s="207"/>
      <c r="L639" s="212"/>
      <c r="M639" s="213"/>
      <c r="N639" s="214"/>
      <c r="O639" s="214"/>
      <c r="P639" s="214"/>
      <c r="Q639" s="214"/>
      <c r="R639" s="214"/>
      <c r="S639" s="214"/>
      <c r="T639" s="215"/>
      <c r="AT639" s="216" t="s">
        <v>135</v>
      </c>
      <c r="AU639" s="216" t="s">
        <v>82</v>
      </c>
      <c r="AV639" s="13" t="s">
        <v>84</v>
      </c>
      <c r="AW639" s="13" t="s">
        <v>30</v>
      </c>
      <c r="AX639" s="13" t="s">
        <v>74</v>
      </c>
      <c r="AY639" s="216" t="s">
        <v>125</v>
      </c>
    </row>
    <row r="640" spans="1:65" s="12" customFormat="1">
      <c r="B640" s="196"/>
      <c r="C640" s="197"/>
      <c r="D640" s="191" t="s">
        <v>135</v>
      </c>
      <c r="E640" s="198" t="s">
        <v>1</v>
      </c>
      <c r="F640" s="199" t="s">
        <v>254</v>
      </c>
      <c r="G640" s="197"/>
      <c r="H640" s="198" t="s">
        <v>1</v>
      </c>
      <c r="I640" s="197"/>
      <c r="J640" s="197"/>
      <c r="K640" s="197"/>
      <c r="L640" s="201"/>
      <c r="M640" s="202"/>
      <c r="N640" s="203"/>
      <c r="O640" s="203"/>
      <c r="P640" s="203"/>
      <c r="Q640" s="203"/>
      <c r="R640" s="203"/>
      <c r="S640" s="203"/>
      <c r="T640" s="204"/>
      <c r="AT640" s="205" t="s">
        <v>135</v>
      </c>
      <c r="AU640" s="205" t="s">
        <v>82</v>
      </c>
      <c r="AV640" s="12" t="s">
        <v>82</v>
      </c>
      <c r="AW640" s="12" t="s">
        <v>30</v>
      </c>
      <c r="AX640" s="12" t="s">
        <v>74</v>
      </c>
      <c r="AY640" s="205" t="s">
        <v>125</v>
      </c>
    </row>
    <row r="641" spans="2:51" s="13" customFormat="1">
      <c r="B641" s="206"/>
      <c r="C641" s="207"/>
      <c r="D641" s="191" t="s">
        <v>135</v>
      </c>
      <c r="E641" s="208" t="s">
        <v>1</v>
      </c>
      <c r="F641" s="209" t="s">
        <v>387</v>
      </c>
      <c r="G641" s="207"/>
      <c r="H641" s="210">
        <v>20</v>
      </c>
      <c r="I641" s="207"/>
      <c r="J641" s="207"/>
      <c r="K641" s="207"/>
      <c r="L641" s="212"/>
      <c r="M641" s="213"/>
      <c r="N641" s="214"/>
      <c r="O641" s="214"/>
      <c r="P641" s="214"/>
      <c r="Q641" s="214"/>
      <c r="R641" s="214"/>
      <c r="S641" s="214"/>
      <c r="T641" s="215"/>
      <c r="AT641" s="216" t="s">
        <v>135</v>
      </c>
      <c r="AU641" s="216" t="s">
        <v>82</v>
      </c>
      <c r="AV641" s="13" t="s">
        <v>84</v>
      </c>
      <c r="AW641" s="13" t="s">
        <v>30</v>
      </c>
      <c r="AX641" s="13" t="s">
        <v>74</v>
      </c>
      <c r="AY641" s="216" t="s">
        <v>125</v>
      </c>
    </row>
    <row r="642" spans="2:51" s="12" customFormat="1">
      <c r="B642" s="196"/>
      <c r="C642" s="197"/>
      <c r="D642" s="191" t="s">
        <v>135</v>
      </c>
      <c r="E642" s="198" t="s">
        <v>1</v>
      </c>
      <c r="F642" s="199" t="s">
        <v>255</v>
      </c>
      <c r="G642" s="197"/>
      <c r="H642" s="198" t="s">
        <v>1</v>
      </c>
      <c r="I642" s="197"/>
      <c r="J642" s="197"/>
      <c r="K642" s="197"/>
      <c r="L642" s="201"/>
      <c r="M642" s="202"/>
      <c r="N642" s="203"/>
      <c r="O642" s="203"/>
      <c r="P642" s="203"/>
      <c r="Q642" s="203"/>
      <c r="R642" s="203"/>
      <c r="S642" s="203"/>
      <c r="T642" s="204"/>
      <c r="AT642" s="205" t="s">
        <v>135</v>
      </c>
      <c r="AU642" s="205" t="s">
        <v>82</v>
      </c>
      <c r="AV642" s="12" t="s">
        <v>82</v>
      </c>
      <c r="AW642" s="12" t="s">
        <v>30</v>
      </c>
      <c r="AX642" s="12" t="s">
        <v>74</v>
      </c>
      <c r="AY642" s="205" t="s">
        <v>125</v>
      </c>
    </row>
    <row r="643" spans="2:51" s="13" customFormat="1">
      <c r="B643" s="206"/>
      <c r="C643" s="207"/>
      <c r="D643" s="191" t="s">
        <v>135</v>
      </c>
      <c r="E643" s="208" t="s">
        <v>1</v>
      </c>
      <c r="F643" s="209" t="s">
        <v>388</v>
      </c>
      <c r="G643" s="207"/>
      <c r="H643" s="210">
        <v>8</v>
      </c>
      <c r="I643" s="207"/>
      <c r="J643" s="207"/>
      <c r="K643" s="207"/>
      <c r="L643" s="212"/>
      <c r="M643" s="213"/>
      <c r="N643" s="214"/>
      <c r="O643" s="214"/>
      <c r="P643" s="214"/>
      <c r="Q643" s="214"/>
      <c r="R643" s="214"/>
      <c r="S643" s="214"/>
      <c r="T643" s="215"/>
      <c r="AT643" s="216" t="s">
        <v>135</v>
      </c>
      <c r="AU643" s="216" t="s">
        <v>82</v>
      </c>
      <c r="AV643" s="13" t="s">
        <v>84</v>
      </c>
      <c r="AW643" s="13" t="s">
        <v>30</v>
      </c>
      <c r="AX643" s="13" t="s">
        <v>74</v>
      </c>
      <c r="AY643" s="216" t="s">
        <v>125</v>
      </c>
    </row>
    <row r="644" spans="2:51" s="12" customFormat="1">
      <c r="B644" s="196"/>
      <c r="C644" s="197"/>
      <c r="D644" s="191" t="s">
        <v>135</v>
      </c>
      <c r="E644" s="198" t="s">
        <v>1</v>
      </c>
      <c r="F644" s="199" t="s">
        <v>256</v>
      </c>
      <c r="G644" s="197"/>
      <c r="H644" s="198" t="s">
        <v>1</v>
      </c>
      <c r="I644" s="197"/>
      <c r="J644" s="197"/>
      <c r="K644" s="197"/>
      <c r="L644" s="201"/>
      <c r="M644" s="202"/>
      <c r="N644" s="203"/>
      <c r="O644" s="203"/>
      <c r="P644" s="203"/>
      <c r="Q644" s="203"/>
      <c r="R644" s="203"/>
      <c r="S644" s="203"/>
      <c r="T644" s="204"/>
      <c r="AT644" s="205" t="s">
        <v>135</v>
      </c>
      <c r="AU644" s="205" t="s">
        <v>82</v>
      </c>
      <c r="AV644" s="12" t="s">
        <v>82</v>
      </c>
      <c r="AW644" s="12" t="s">
        <v>30</v>
      </c>
      <c r="AX644" s="12" t="s">
        <v>74</v>
      </c>
      <c r="AY644" s="205" t="s">
        <v>125</v>
      </c>
    </row>
    <row r="645" spans="2:51" s="13" customFormat="1">
      <c r="B645" s="206"/>
      <c r="C645" s="207"/>
      <c r="D645" s="191" t="s">
        <v>135</v>
      </c>
      <c r="E645" s="208" t="s">
        <v>1</v>
      </c>
      <c r="F645" s="209" t="s">
        <v>389</v>
      </c>
      <c r="G645" s="207"/>
      <c r="H645" s="210">
        <v>32</v>
      </c>
      <c r="I645" s="207"/>
      <c r="J645" s="207"/>
      <c r="K645" s="207"/>
      <c r="L645" s="212"/>
      <c r="M645" s="213"/>
      <c r="N645" s="214"/>
      <c r="O645" s="214"/>
      <c r="P645" s="214"/>
      <c r="Q645" s="214"/>
      <c r="R645" s="214"/>
      <c r="S645" s="214"/>
      <c r="T645" s="215"/>
      <c r="AT645" s="216" t="s">
        <v>135</v>
      </c>
      <c r="AU645" s="216" t="s">
        <v>82</v>
      </c>
      <c r="AV645" s="13" t="s">
        <v>84</v>
      </c>
      <c r="AW645" s="13" t="s">
        <v>30</v>
      </c>
      <c r="AX645" s="13" t="s">
        <v>74</v>
      </c>
      <c r="AY645" s="216" t="s">
        <v>125</v>
      </c>
    </row>
    <row r="646" spans="2:51" s="12" customFormat="1">
      <c r="B646" s="196"/>
      <c r="C646" s="197"/>
      <c r="D646" s="191" t="s">
        <v>135</v>
      </c>
      <c r="E646" s="198" t="s">
        <v>1</v>
      </c>
      <c r="F646" s="199" t="s">
        <v>257</v>
      </c>
      <c r="G646" s="197"/>
      <c r="H646" s="198" t="s">
        <v>1</v>
      </c>
      <c r="I646" s="197"/>
      <c r="J646" s="197"/>
      <c r="K646" s="197"/>
      <c r="L646" s="201"/>
      <c r="M646" s="202"/>
      <c r="N646" s="203"/>
      <c r="O646" s="203"/>
      <c r="P646" s="203"/>
      <c r="Q646" s="203"/>
      <c r="R646" s="203"/>
      <c r="S646" s="203"/>
      <c r="T646" s="204"/>
      <c r="AT646" s="205" t="s">
        <v>135</v>
      </c>
      <c r="AU646" s="205" t="s">
        <v>82</v>
      </c>
      <c r="AV646" s="12" t="s">
        <v>82</v>
      </c>
      <c r="AW646" s="12" t="s">
        <v>30</v>
      </c>
      <c r="AX646" s="12" t="s">
        <v>74</v>
      </c>
      <c r="AY646" s="205" t="s">
        <v>125</v>
      </c>
    </row>
    <row r="647" spans="2:51" s="13" customFormat="1">
      <c r="B647" s="206"/>
      <c r="C647" s="207"/>
      <c r="D647" s="191" t="s">
        <v>135</v>
      </c>
      <c r="E647" s="208" t="s">
        <v>1</v>
      </c>
      <c r="F647" s="209" t="s">
        <v>387</v>
      </c>
      <c r="G647" s="207"/>
      <c r="H647" s="210">
        <v>20</v>
      </c>
      <c r="I647" s="207"/>
      <c r="J647" s="207"/>
      <c r="K647" s="207"/>
      <c r="L647" s="212"/>
      <c r="M647" s="213"/>
      <c r="N647" s="214"/>
      <c r="O647" s="214"/>
      <c r="P647" s="214"/>
      <c r="Q647" s="214"/>
      <c r="R647" s="214"/>
      <c r="S647" s="214"/>
      <c r="T647" s="215"/>
      <c r="AT647" s="216" t="s">
        <v>135</v>
      </c>
      <c r="AU647" s="216" t="s">
        <v>82</v>
      </c>
      <c r="AV647" s="13" t="s">
        <v>84</v>
      </c>
      <c r="AW647" s="13" t="s">
        <v>30</v>
      </c>
      <c r="AX647" s="13" t="s">
        <v>74</v>
      </c>
      <c r="AY647" s="216" t="s">
        <v>125</v>
      </c>
    </row>
    <row r="648" spans="2:51" s="12" customFormat="1">
      <c r="B648" s="196"/>
      <c r="C648" s="197"/>
      <c r="D648" s="191" t="s">
        <v>135</v>
      </c>
      <c r="E648" s="198" t="s">
        <v>1</v>
      </c>
      <c r="F648" s="199" t="s">
        <v>258</v>
      </c>
      <c r="G648" s="197"/>
      <c r="H648" s="198" t="s">
        <v>1</v>
      </c>
      <c r="I648" s="197"/>
      <c r="J648" s="197"/>
      <c r="K648" s="197"/>
      <c r="L648" s="201"/>
      <c r="M648" s="202"/>
      <c r="N648" s="203"/>
      <c r="O648" s="203"/>
      <c r="P648" s="203"/>
      <c r="Q648" s="203"/>
      <c r="R648" s="203"/>
      <c r="S648" s="203"/>
      <c r="T648" s="204"/>
      <c r="AT648" s="205" t="s">
        <v>135</v>
      </c>
      <c r="AU648" s="205" t="s">
        <v>82</v>
      </c>
      <c r="AV648" s="12" t="s">
        <v>82</v>
      </c>
      <c r="AW648" s="12" t="s">
        <v>30</v>
      </c>
      <c r="AX648" s="12" t="s">
        <v>74</v>
      </c>
      <c r="AY648" s="205" t="s">
        <v>125</v>
      </c>
    </row>
    <row r="649" spans="2:51" s="13" customFormat="1">
      <c r="B649" s="206"/>
      <c r="C649" s="207"/>
      <c r="D649" s="191" t="s">
        <v>135</v>
      </c>
      <c r="E649" s="208" t="s">
        <v>1</v>
      </c>
      <c r="F649" s="209" t="s">
        <v>390</v>
      </c>
      <c r="G649" s="207"/>
      <c r="H649" s="210">
        <v>40</v>
      </c>
      <c r="I649" s="207"/>
      <c r="J649" s="207"/>
      <c r="K649" s="207"/>
      <c r="L649" s="212"/>
      <c r="M649" s="213"/>
      <c r="N649" s="214"/>
      <c r="O649" s="214"/>
      <c r="P649" s="214"/>
      <c r="Q649" s="214"/>
      <c r="R649" s="214"/>
      <c r="S649" s="214"/>
      <c r="T649" s="215"/>
      <c r="AT649" s="216" t="s">
        <v>135</v>
      </c>
      <c r="AU649" s="216" t="s">
        <v>82</v>
      </c>
      <c r="AV649" s="13" t="s">
        <v>84</v>
      </c>
      <c r="AW649" s="13" t="s">
        <v>30</v>
      </c>
      <c r="AX649" s="13" t="s">
        <v>74</v>
      </c>
      <c r="AY649" s="216" t="s">
        <v>125</v>
      </c>
    </row>
    <row r="650" spans="2:51" s="12" customFormat="1">
      <c r="B650" s="196"/>
      <c r="C650" s="197"/>
      <c r="D650" s="191" t="s">
        <v>135</v>
      </c>
      <c r="E650" s="198" t="s">
        <v>1</v>
      </c>
      <c r="F650" s="199" t="s">
        <v>259</v>
      </c>
      <c r="G650" s="197"/>
      <c r="H650" s="198" t="s">
        <v>1</v>
      </c>
      <c r="I650" s="197"/>
      <c r="J650" s="197"/>
      <c r="K650" s="197"/>
      <c r="L650" s="201"/>
      <c r="M650" s="202"/>
      <c r="N650" s="203"/>
      <c r="O650" s="203"/>
      <c r="P650" s="203"/>
      <c r="Q650" s="203"/>
      <c r="R650" s="203"/>
      <c r="S650" s="203"/>
      <c r="T650" s="204"/>
      <c r="AT650" s="205" t="s">
        <v>135</v>
      </c>
      <c r="AU650" s="205" t="s">
        <v>82</v>
      </c>
      <c r="AV650" s="12" t="s">
        <v>82</v>
      </c>
      <c r="AW650" s="12" t="s">
        <v>30</v>
      </c>
      <c r="AX650" s="12" t="s">
        <v>74</v>
      </c>
      <c r="AY650" s="205" t="s">
        <v>125</v>
      </c>
    </row>
    <row r="651" spans="2:51" s="13" customFormat="1">
      <c r="B651" s="206"/>
      <c r="C651" s="207"/>
      <c r="D651" s="191" t="s">
        <v>135</v>
      </c>
      <c r="E651" s="208" t="s">
        <v>1</v>
      </c>
      <c r="F651" s="209" t="s">
        <v>389</v>
      </c>
      <c r="G651" s="207"/>
      <c r="H651" s="210">
        <v>32</v>
      </c>
      <c r="I651" s="207"/>
      <c r="J651" s="207"/>
      <c r="K651" s="207"/>
      <c r="L651" s="212"/>
      <c r="M651" s="213"/>
      <c r="N651" s="214"/>
      <c r="O651" s="214"/>
      <c r="P651" s="214"/>
      <c r="Q651" s="214"/>
      <c r="R651" s="214"/>
      <c r="S651" s="214"/>
      <c r="T651" s="215"/>
      <c r="AT651" s="216" t="s">
        <v>135</v>
      </c>
      <c r="AU651" s="216" t="s">
        <v>82</v>
      </c>
      <c r="AV651" s="13" t="s">
        <v>84</v>
      </c>
      <c r="AW651" s="13" t="s">
        <v>30</v>
      </c>
      <c r="AX651" s="13" t="s">
        <v>74</v>
      </c>
      <c r="AY651" s="216" t="s">
        <v>125</v>
      </c>
    </row>
    <row r="652" spans="2:51" s="12" customFormat="1">
      <c r="B652" s="196"/>
      <c r="C652" s="197"/>
      <c r="D652" s="191" t="s">
        <v>135</v>
      </c>
      <c r="E652" s="198" t="s">
        <v>1</v>
      </c>
      <c r="F652" s="199" t="s">
        <v>391</v>
      </c>
      <c r="G652" s="197"/>
      <c r="H652" s="198" t="s">
        <v>1</v>
      </c>
      <c r="I652" s="197"/>
      <c r="J652" s="197"/>
      <c r="K652" s="197"/>
      <c r="L652" s="201"/>
      <c r="M652" s="202"/>
      <c r="N652" s="203"/>
      <c r="O652" s="203"/>
      <c r="P652" s="203"/>
      <c r="Q652" s="203"/>
      <c r="R652" s="203"/>
      <c r="S652" s="203"/>
      <c r="T652" s="204"/>
      <c r="AT652" s="205" t="s">
        <v>135</v>
      </c>
      <c r="AU652" s="205" t="s">
        <v>82</v>
      </c>
      <c r="AV652" s="12" t="s">
        <v>82</v>
      </c>
      <c r="AW652" s="12" t="s">
        <v>30</v>
      </c>
      <c r="AX652" s="12" t="s">
        <v>74</v>
      </c>
      <c r="AY652" s="205" t="s">
        <v>125</v>
      </c>
    </row>
    <row r="653" spans="2:51" s="13" customFormat="1">
      <c r="B653" s="206"/>
      <c r="C653" s="207"/>
      <c r="D653" s="191" t="s">
        <v>135</v>
      </c>
      <c r="E653" s="208" t="s">
        <v>1</v>
      </c>
      <c r="F653" s="209" t="s">
        <v>390</v>
      </c>
      <c r="G653" s="207"/>
      <c r="H653" s="210">
        <v>40</v>
      </c>
      <c r="I653" s="207"/>
      <c r="J653" s="207"/>
      <c r="K653" s="207"/>
      <c r="L653" s="212"/>
      <c r="M653" s="213"/>
      <c r="N653" s="214"/>
      <c r="O653" s="214"/>
      <c r="P653" s="214"/>
      <c r="Q653" s="214"/>
      <c r="R653" s="214"/>
      <c r="S653" s="214"/>
      <c r="T653" s="215"/>
      <c r="AT653" s="216" t="s">
        <v>135</v>
      </c>
      <c r="AU653" s="216" t="s">
        <v>82</v>
      </c>
      <c r="AV653" s="13" t="s">
        <v>84</v>
      </c>
      <c r="AW653" s="13" t="s">
        <v>30</v>
      </c>
      <c r="AX653" s="13" t="s">
        <v>74</v>
      </c>
      <c r="AY653" s="216" t="s">
        <v>125</v>
      </c>
    </row>
    <row r="654" spans="2:51" s="12" customFormat="1">
      <c r="B654" s="196"/>
      <c r="C654" s="197"/>
      <c r="D654" s="191" t="s">
        <v>135</v>
      </c>
      <c r="E654" s="198" t="s">
        <v>1</v>
      </c>
      <c r="F654" s="199" t="s">
        <v>403</v>
      </c>
      <c r="G654" s="197"/>
      <c r="H654" s="198" t="s">
        <v>1</v>
      </c>
      <c r="I654" s="197"/>
      <c r="J654" s="197"/>
      <c r="K654" s="197"/>
      <c r="L654" s="201"/>
      <c r="M654" s="202"/>
      <c r="N654" s="203"/>
      <c r="O654" s="203"/>
      <c r="P654" s="203"/>
      <c r="Q654" s="203"/>
      <c r="R654" s="203"/>
      <c r="S654" s="203"/>
      <c r="T654" s="204"/>
      <c r="AT654" s="205" t="s">
        <v>135</v>
      </c>
      <c r="AU654" s="205" t="s">
        <v>82</v>
      </c>
      <c r="AV654" s="12" t="s">
        <v>82</v>
      </c>
      <c r="AW654" s="12" t="s">
        <v>30</v>
      </c>
      <c r="AX654" s="12" t="s">
        <v>74</v>
      </c>
      <c r="AY654" s="205" t="s">
        <v>125</v>
      </c>
    </row>
    <row r="655" spans="2:51" s="13" customFormat="1">
      <c r="B655" s="206"/>
      <c r="C655" s="207"/>
      <c r="D655" s="191" t="s">
        <v>135</v>
      </c>
      <c r="E655" s="208" t="s">
        <v>1</v>
      </c>
      <c r="F655" s="209" t="s">
        <v>393</v>
      </c>
      <c r="G655" s="207"/>
      <c r="H655" s="210">
        <v>196</v>
      </c>
      <c r="I655" s="207"/>
      <c r="J655" s="207"/>
      <c r="K655" s="207"/>
      <c r="L655" s="212"/>
      <c r="M655" s="213"/>
      <c r="N655" s="214"/>
      <c r="O655" s="214"/>
      <c r="P655" s="214"/>
      <c r="Q655" s="214"/>
      <c r="R655" s="214"/>
      <c r="S655" s="214"/>
      <c r="T655" s="215"/>
      <c r="AT655" s="216" t="s">
        <v>135</v>
      </c>
      <c r="AU655" s="216" t="s">
        <v>82</v>
      </c>
      <c r="AV655" s="13" t="s">
        <v>84</v>
      </c>
      <c r="AW655" s="13" t="s">
        <v>30</v>
      </c>
      <c r="AX655" s="13" t="s">
        <v>74</v>
      </c>
      <c r="AY655" s="216" t="s">
        <v>125</v>
      </c>
    </row>
    <row r="656" spans="2:51" s="12" customFormat="1">
      <c r="B656" s="196"/>
      <c r="C656" s="197"/>
      <c r="D656" s="191" t="s">
        <v>135</v>
      </c>
      <c r="E656" s="198" t="s">
        <v>1</v>
      </c>
      <c r="F656" s="199" t="s">
        <v>404</v>
      </c>
      <c r="G656" s="197"/>
      <c r="H656" s="198" t="s">
        <v>1</v>
      </c>
      <c r="I656" s="197"/>
      <c r="J656" s="197"/>
      <c r="K656" s="197"/>
      <c r="L656" s="201"/>
      <c r="M656" s="202"/>
      <c r="N656" s="203"/>
      <c r="O656" s="203"/>
      <c r="P656" s="203"/>
      <c r="Q656" s="203"/>
      <c r="R656" s="203"/>
      <c r="S656" s="203"/>
      <c r="T656" s="204"/>
      <c r="AT656" s="205" t="s">
        <v>135</v>
      </c>
      <c r="AU656" s="205" t="s">
        <v>82</v>
      </c>
      <c r="AV656" s="12" t="s">
        <v>82</v>
      </c>
      <c r="AW656" s="12" t="s">
        <v>30</v>
      </c>
      <c r="AX656" s="12" t="s">
        <v>74</v>
      </c>
      <c r="AY656" s="205" t="s">
        <v>125</v>
      </c>
    </row>
    <row r="657" spans="1:65" s="13" customFormat="1">
      <c r="B657" s="206"/>
      <c r="C657" s="207"/>
      <c r="D657" s="191" t="s">
        <v>135</v>
      </c>
      <c r="E657" s="208" t="s">
        <v>1</v>
      </c>
      <c r="F657" s="209" t="s">
        <v>393</v>
      </c>
      <c r="G657" s="207"/>
      <c r="H657" s="210">
        <v>196</v>
      </c>
      <c r="I657" s="207"/>
      <c r="J657" s="207"/>
      <c r="K657" s="207"/>
      <c r="L657" s="212"/>
      <c r="M657" s="213"/>
      <c r="N657" s="214"/>
      <c r="O657" s="214"/>
      <c r="P657" s="214"/>
      <c r="Q657" s="214"/>
      <c r="R657" s="214"/>
      <c r="S657" s="214"/>
      <c r="T657" s="215"/>
      <c r="AT657" s="216" t="s">
        <v>135</v>
      </c>
      <c r="AU657" s="216" t="s">
        <v>82</v>
      </c>
      <c r="AV657" s="13" t="s">
        <v>84</v>
      </c>
      <c r="AW657" s="13" t="s">
        <v>30</v>
      </c>
      <c r="AX657" s="13" t="s">
        <v>74</v>
      </c>
      <c r="AY657" s="216" t="s">
        <v>125</v>
      </c>
    </row>
    <row r="658" spans="1:65" s="12" customFormat="1">
      <c r="B658" s="196"/>
      <c r="C658" s="197"/>
      <c r="D658" s="191" t="s">
        <v>135</v>
      </c>
      <c r="E658" s="198" t="s">
        <v>1</v>
      </c>
      <c r="F658" s="199" t="s">
        <v>405</v>
      </c>
      <c r="G658" s="197"/>
      <c r="H658" s="198" t="s">
        <v>1</v>
      </c>
      <c r="I658" s="197"/>
      <c r="J658" s="197"/>
      <c r="K658" s="197"/>
      <c r="L658" s="201"/>
      <c r="M658" s="202"/>
      <c r="N658" s="203"/>
      <c r="O658" s="203"/>
      <c r="P658" s="203"/>
      <c r="Q658" s="203"/>
      <c r="R658" s="203"/>
      <c r="S658" s="203"/>
      <c r="T658" s="204"/>
      <c r="AT658" s="205" t="s">
        <v>135</v>
      </c>
      <c r="AU658" s="205" t="s">
        <v>82</v>
      </c>
      <c r="AV658" s="12" t="s">
        <v>82</v>
      </c>
      <c r="AW658" s="12" t="s">
        <v>30</v>
      </c>
      <c r="AX658" s="12" t="s">
        <v>74</v>
      </c>
      <c r="AY658" s="205" t="s">
        <v>125</v>
      </c>
    </row>
    <row r="659" spans="1:65" s="13" customFormat="1">
      <c r="B659" s="206"/>
      <c r="C659" s="207"/>
      <c r="D659" s="191" t="s">
        <v>135</v>
      </c>
      <c r="E659" s="208" t="s">
        <v>1</v>
      </c>
      <c r="F659" s="209" t="s">
        <v>393</v>
      </c>
      <c r="G659" s="207"/>
      <c r="H659" s="210">
        <v>196</v>
      </c>
      <c r="I659" s="207"/>
      <c r="J659" s="207"/>
      <c r="K659" s="207"/>
      <c r="L659" s="212"/>
      <c r="M659" s="213"/>
      <c r="N659" s="214"/>
      <c r="O659" s="214"/>
      <c r="P659" s="214"/>
      <c r="Q659" s="214"/>
      <c r="R659" s="214"/>
      <c r="S659" s="214"/>
      <c r="T659" s="215"/>
      <c r="AT659" s="216" t="s">
        <v>135</v>
      </c>
      <c r="AU659" s="216" t="s">
        <v>82</v>
      </c>
      <c r="AV659" s="13" t="s">
        <v>84</v>
      </c>
      <c r="AW659" s="13" t="s">
        <v>30</v>
      </c>
      <c r="AX659" s="13" t="s">
        <v>74</v>
      </c>
      <c r="AY659" s="216" t="s">
        <v>125</v>
      </c>
    </row>
    <row r="660" spans="1:65" s="12" customFormat="1">
      <c r="B660" s="196"/>
      <c r="C660" s="197"/>
      <c r="D660" s="191" t="s">
        <v>135</v>
      </c>
      <c r="E660" s="198" t="s">
        <v>1</v>
      </c>
      <c r="F660" s="199" t="s">
        <v>396</v>
      </c>
      <c r="G660" s="197"/>
      <c r="H660" s="198" t="s">
        <v>1</v>
      </c>
      <c r="I660" s="197"/>
      <c r="J660" s="197"/>
      <c r="K660" s="197"/>
      <c r="L660" s="201"/>
      <c r="M660" s="202"/>
      <c r="N660" s="203"/>
      <c r="O660" s="203"/>
      <c r="P660" s="203"/>
      <c r="Q660" s="203"/>
      <c r="R660" s="203"/>
      <c r="S660" s="203"/>
      <c r="T660" s="204"/>
      <c r="AT660" s="205" t="s">
        <v>135</v>
      </c>
      <c r="AU660" s="205" t="s">
        <v>82</v>
      </c>
      <c r="AV660" s="12" t="s">
        <v>82</v>
      </c>
      <c r="AW660" s="12" t="s">
        <v>30</v>
      </c>
      <c r="AX660" s="12" t="s">
        <v>74</v>
      </c>
      <c r="AY660" s="205" t="s">
        <v>125</v>
      </c>
    </row>
    <row r="661" spans="1:65" s="13" customFormat="1">
      <c r="B661" s="206"/>
      <c r="C661" s="207"/>
      <c r="D661" s="191" t="s">
        <v>135</v>
      </c>
      <c r="E661" s="208" t="s">
        <v>1</v>
      </c>
      <c r="F661" s="209" t="s">
        <v>397</v>
      </c>
      <c r="G661" s="207"/>
      <c r="H661" s="210">
        <v>1495.68</v>
      </c>
      <c r="I661" s="207"/>
      <c r="J661" s="207"/>
      <c r="K661" s="207"/>
      <c r="L661" s="212"/>
      <c r="M661" s="213"/>
      <c r="N661" s="214"/>
      <c r="O661" s="214"/>
      <c r="P661" s="214"/>
      <c r="Q661" s="214"/>
      <c r="R661" s="214"/>
      <c r="S661" s="214"/>
      <c r="T661" s="215"/>
      <c r="AT661" s="216" t="s">
        <v>135</v>
      </c>
      <c r="AU661" s="216" t="s">
        <v>82</v>
      </c>
      <c r="AV661" s="13" t="s">
        <v>84</v>
      </c>
      <c r="AW661" s="13" t="s">
        <v>30</v>
      </c>
      <c r="AX661" s="13" t="s">
        <v>74</v>
      </c>
      <c r="AY661" s="216" t="s">
        <v>125</v>
      </c>
    </row>
    <row r="662" spans="1:65" s="13" customFormat="1">
      <c r="B662" s="206"/>
      <c r="C662" s="207"/>
      <c r="D662" s="191" t="s">
        <v>135</v>
      </c>
      <c r="E662" s="208" t="s">
        <v>1</v>
      </c>
      <c r="F662" s="209" t="s">
        <v>398</v>
      </c>
      <c r="G662" s="207"/>
      <c r="H662" s="210">
        <v>0.32</v>
      </c>
      <c r="I662" s="207"/>
      <c r="J662" s="207"/>
      <c r="K662" s="207"/>
      <c r="L662" s="212"/>
      <c r="M662" s="213"/>
      <c r="N662" s="214"/>
      <c r="O662" s="214"/>
      <c r="P662" s="214"/>
      <c r="Q662" s="214"/>
      <c r="R662" s="214"/>
      <c r="S662" s="214"/>
      <c r="T662" s="215"/>
      <c r="AT662" s="216" t="s">
        <v>135</v>
      </c>
      <c r="AU662" s="216" t="s">
        <v>82</v>
      </c>
      <c r="AV662" s="13" t="s">
        <v>84</v>
      </c>
      <c r="AW662" s="13" t="s">
        <v>30</v>
      </c>
      <c r="AX662" s="13" t="s">
        <v>74</v>
      </c>
      <c r="AY662" s="216" t="s">
        <v>125</v>
      </c>
    </row>
    <row r="663" spans="1:65" s="14" customFormat="1">
      <c r="B663" s="217"/>
      <c r="C663" s="218"/>
      <c r="D663" s="191" t="s">
        <v>135</v>
      </c>
      <c r="E663" s="219" t="s">
        <v>1</v>
      </c>
      <c r="F663" s="220" t="s">
        <v>138</v>
      </c>
      <c r="G663" s="218"/>
      <c r="H663" s="221">
        <v>2672.0000000000005</v>
      </c>
      <c r="I663" s="218"/>
      <c r="J663" s="218"/>
      <c r="K663" s="218"/>
      <c r="L663" s="223"/>
      <c r="M663" s="224"/>
      <c r="N663" s="225"/>
      <c r="O663" s="225"/>
      <c r="P663" s="225"/>
      <c r="Q663" s="225"/>
      <c r="R663" s="225"/>
      <c r="S663" s="225"/>
      <c r="T663" s="226"/>
      <c r="AT663" s="227" t="s">
        <v>135</v>
      </c>
      <c r="AU663" s="227" t="s">
        <v>82</v>
      </c>
      <c r="AV663" s="14" t="s">
        <v>132</v>
      </c>
      <c r="AW663" s="14" t="s">
        <v>30</v>
      </c>
      <c r="AX663" s="14" t="s">
        <v>82</v>
      </c>
      <c r="AY663" s="227" t="s">
        <v>125</v>
      </c>
    </row>
    <row r="664" spans="1:65" s="12" customFormat="1">
      <c r="B664" s="196"/>
      <c r="C664" s="197"/>
      <c r="D664" s="191" t="s">
        <v>135</v>
      </c>
      <c r="E664" s="198" t="s">
        <v>1</v>
      </c>
      <c r="F664" s="199" t="s">
        <v>139</v>
      </c>
      <c r="G664" s="197"/>
      <c r="H664" s="198" t="s">
        <v>1</v>
      </c>
      <c r="I664" s="197"/>
      <c r="J664" s="197"/>
      <c r="K664" s="197"/>
      <c r="L664" s="201"/>
      <c r="M664" s="202"/>
      <c r="N664" s="203"/>
      <c r="O664" s="203"/>
      <c r="P664" s="203"/>
      <c r="Q664" s="203"/>
      <c r="R664" s="203"/>
      <c r="S664" s="203"/>
      <c r="T664" s="204"/>
      <c r="AT664" s="205" t="s">
        <v>135</v>
      </c>
      <c r="AU664" s="205" t="s">
        <v>82</v>
      </c>
      <c r="AV664" s="12" t="s">
        <v>82</v>
      </c>
      <c r="AW664" s="12" t="s">
        <v>30</v>
      </c>
      <c r="AX664" s="12" t="s">
        <v>74</v>
      </c>
      <c r="AY664" s="205" t="s">
        <v>125</v>
      </c>
    </row>
    <row r="665" spans="1:65" s="2" customFormat="1" ht="16.5" customHeight="1">
      <c r="A665" s="33"/>
      <c r="B665" s="34"/>
      <c r="C665" s="177" t="s">
        <v>410</v>
      </c>
      <c r="D665" s="177" t="s">
        <v>126</v>
      </c>
      <c r="E665" s="178" t="s">
        <v>411</v>
      </c>
      <c r="F665" s="179" t="s">
        <v>412</v>
      </c>
      <c r="G665" s="180" t="s">
        <v>159</v>
      </c>
      <c r="H665" s="181">
        <v>328</v>
      </c>
      <c r="I665" s="241"/>
      <c r="J665" s="183">
        <f>ROUND(I665*H665,2)</f>
        <v>0</v>
      </c>
      <c r="K665" s="179" t="s">
        <v>130</v>
      </c>
      <c r="L665" s="184"/>
      <c r="M665" s="185" t="s">
        <v>1</v>
      </c>
      <c r="N665" s="186" t="s">
        <v>39</v>
      </c>
      <c r="O665" s="70"/>
      <c r="P665" s="187">
        <f>O665*H665</f>
        <v>0</v>
      </c>
      <c r="Q665" s="187">
        <v>5.9999999999999995E-4</v>
      </c>
      <c r="R665" s="187">
        <f>Q665*H665</f>
        <v>0.19679999999999997</v>
      </c>
      <c r="S665" s="187">
        <v>0</v>
      </c>
      <c r="T665" s="188">
        <f>S665*H665</f>
        <v>0</v>
      </c>
      <c r="U665" s="33"/>
      <c r="V665" s="33"/>
      <c r="W665" s="33"/>
      <c r="X665" s="33"/>
      <c r="Y665" s="33"/>
      <c r="Z665" s="33"/>
      <c r="AA665" s="33"/>
      <c r="AB665" s="33"/>
      <c r="AC665" s="33"/>
      <c r="AD665" s="33"/>
      <c r="AE665" s="33"/>
      <c r="AR665" s="189" t="s">
        <v>131</v>
      </c>
      <c r="AT665" s="189" t="s">
        <v>126</v>
      </c>
      <c r="AU665" s="189" t="s">
        <v>82</v>
      </c>
      <c r="AY665" s="16" t="s">
        <v>125</v>
      </c>
      <c r="BE665" s="190">
        <f>IF(N665="základní",J665,0)</f>
        <v>0</v>
      </c>
      <c r="BF665" s="190">
        <f>IF(N665="snížená",J665,0)</f>
        <v>0</v>
      </c>
      <c r="BG665" s="190">
        <f>IF(N665="zákl. přenesená",J665,0)</f>
        <v>0</v>
      </c>
      <c r="BH665" s="190">
        <f>IF(N665="sníž. přenesená",J665,0)</f>
        <v>0</v>
      </c>
      <c r="BI665" s="190">
        <f>IF(N665="nulová",J665,0)</f>
        <v>0</v>
      </c>
      <c r="BJ665" s="16" t="s">
        <v>82</v>
      </c>
      <c r="BK665" s="190">
        <f>ROUND(I665*H665,2)</f>
        <v>0</v>
      </c>
      <c r="BL665" s="16" t="s">
        <v>132</v>
      </c>
      <c r="BM665" s="189" t="s">
        <v>413</v>
      </c>
    </row>
    <row r="666" spans="1:65" s="2" customFormat="1">
      <c r="A666" s="33"/>
      <c r="B666" s="34"/>
      <c r="C666" s="35"/>
      <c r="D666" s="191" t="s">
        <v>134</v>
      </c>
      <c r="E666" s="35"/>
      <c r="F666" s="192" t="s">
        <v>412</v>
      </c>
      <c r="G666" s="35"/>
      <c r="H666" s="35"/>
      <c r="I666" s="35"/>
      <c r="J666" s="35"/>
      <c r="K666" s="35"/>
      <c r="L666" s="38"/>
      <c r="M666" s="194"/>
      <c r="N666" s="195"/>
      <c r="O666" s="70"/>
      <c r="P666" s="70"/>
      <c r="Q666" s="70"/>
      <c r="R666" s="70"/>
      <c r="S666" s="70"/>
      <c r="T666" s="71"/>
      <c r="U666" s="33"/>
      <c r="V666" s="33"/>
      <c r="W666" s="33"/>
      <c r="X666" s="33"/>
      <c r="Y666" s="33"/>
      <c r="Z666" s="33"/>
      <c r="AA666" s="33"/>
      <c r="AB666" s="33"/>
      <c r="AC666" s="33"/>
      <c r="AD666" s="33"/>
      <c r="AE666" s="33"/>
      <c r="AT666" s="16" t="s">
        <v>134</v>
      </c>
      <c r="AU666" s="16" t="s">
        <v>82</v>
      </c>
    </row>
    <row r="667" spans="1:65" s="12" customFormat="1">
      <c r="B667" s="196"/>
      <c r="C667" s="197"/>
      <c r="D667" s="191" t="s">
        <v>135</v>
      </c>
      <c r="E667" s="198" t="s">
        <v>1</v>
      </c>
      <c r="F667" s="199" t="s">
        <v>414</v>
      </c>
      <c r="G667" s="197"/>
      <c r="H667" s="198" t="s">
        <v>1</v>
      </c>
      <c r="I667" s="197"/>
      <c r="J667" s="197"/>
      <c r="K667" s="197"/>
      <c r="L667" s="201"/>
      <c r="M667" s="202"/>
      <c r="N667" s="203"/>
      <c r="O667" s="203"/>
      <c r="P667" s="203"/>
      <c r="Q667" s="203"/>
      <c r="R667" s="203"/>
      <c r="S667" s="203"/>
      <c r="T667" s="204"/>
      <c r="AT667" s="205" t="s">
        <v>135</v>
      </c>
      <c r="AU667" s="205" t="s">
        <v>82</v>
      </c>
      <c r="AV667" s="12" t="s">
        <v>82</v>
      </c>
      <c r="AW667" s="12" t="s">
        <v>30</v>
      </c>
      <c r="AX667" s="12" t="s">
        <v>74</v>
      </c>
      <c r="AY667" s="205" t="s">
        <v>125</v>
      </c>
    </row>
    <row r="668" spans="1:65" s="13" customFormat="1">
      <c r="B668" s="206"/>
      <c r="C668" s="207"/>
      <c r="D668" s="191" t="s">
        <v>135</v>
      </c>
      <c r="E668" s="208" t="s">
        <v>1</v>
      </c>
      <c r="F668" s="209" t="s">
        <v>415</v>
      </c>
      <c r="G668" s="207"/>
      <c r="H668" s="210">
        <v>328</v>
      </c>
      <c r="I668" s="207"/>
      <c r="J668" s="207"/>
      <c r="K668" s="207"/>
      <c r="L668" s="212"/>
      <c r="M668" s="213"/>
      <c r="N668" s="214"/>
      <c r="O668" s="214"/>
      <c r="P668" s="214"/>
      <c r="Q668" s="214"/>
      <c r="R668" s="214"/>
      <c r="S668" s="214"/>
      <c r="T668" s="215"/>
      <c r="AT668" s="216" t="s">
        <v>135</v>
      </c>
      <c r="AU668" s="216" t="s">
        <v>82</v>
      </c>
      <c r="AV668" s="13" t="s">
        <v>84</v>
      </c>
      <c r="AW668" s="13" t="s">
        <v>30</v>
      </c>
      <c r="AX668" s="13" t="s">
        <v>74</v>
      </c>
      <c r="AY668" s="216" t="s">
        <v>125</v>
      </c>
    </row>
    <row r="669" spans="1:65" s="14" customFormat="1">
      <c r="B669" s="217"/>
      <c r="C669" s="218"/>
      <c r="D669" s="191" t="s">
        <v>135</v>
      </c>
      <c r="E669" s="219" t="s">
        <v>1</v>
      </c>
      <c r="F669" s="220" t="s">
        <v>138</v>
      </c>
      <c r="G669" s="218"/>
      <c r="H669" s="221">
        <v>328</v>
      </c>
      <c r="I669" s="218"/>
      <c r="J669" s="218"/>
      <c r="K669" s="218"/>
      <c r="L669" s="223"/>
      <c r="M669" s="224"/>
      <c r="N669" s="225"/>
      <c r="O669" s="225"/>
      <c r="P669" s="225"/>
      <c r="Q669" s="225"/>
      <c r="R669" s="225"/>
      <c r="S669" s="225"/>
      <c r="T669" s="226"/>
      <c r="AT669" s="227" t="s">
        <v>135</v>
      </c>
      <c r="AU669" s="227" t="s">
        <v>82</v>
      </c>
      <c r="AV669" s="14" t="s">
        <v>132</v>
      </c>
      <c r="AW669" s="14" t="s">
        <v>30</v>
      </c>
      <c r="AX669" s="14" t="s">
        <v>82</v>
      </c>
      <c r="AY669" s="227" t="s">
        <v>125</v>
      </c>
    </row>
    <row r="670" spans="1:65" s="12" customFormat="1">
      <c r="B670" s="196"/>
      <c r="C670" s="197"/>
      <c r="D670" s="191" t="s">
        <v>135</v>
      </c>
      <c r="E670" s="198" t="s">
        <v>1</v>
      </c>
      <c r="F670" s="199" t="s">
        <v>139</v>
      </c>
      <c r="G670" s="197"/>
      <c r="H670" s="198" t="s">
        <v>1</v>
      </c>
      <c r="I670" s="197"/>
      <c r="J670" s="197"/>
      <c r="K670" s="197"/>
      <c r="L670" s="201"/>
      <c r="M670" s="202"/>
      <c r="N670" s="203"/>
      <c r="O670" s="203"/>
      <c r="P670" s="203"/>
      <c r="Q670" s="203"/>
      <c r="R670" s="203"/>
      <c r="S670" s="203"/>
      <c r="T670" s="204"/>
      <c r="AT670" s="205" t="s">
        <v>135</v>
      </c>
      <c r="AU670" s="205" t="s">
        <v>82</v>
      </c>
      <c r="AV670" s="12" t="s">
        <v>82</v>
      </c>
      <c r="AW670" s="12" t="s">
        <v>30</v>
      </c>
      <c r="AX670" s="12" t="s">
        <v>74</v>
      </c>
      <c r="AY670" s="205" t="s">
        <v>125</v>
      </c>
    </row>
    <row r="671" spans="1:65" s="2" customFormat="1" ht="21.75" customHeight="1">
      <c r="A671" s="33"/>
      <c r="B671" s="34"/>
      <c r="C671" s="177" t="s">
        <v>416</v>
      </c>
      <c r="D671" s="177" t="s">
        <v>126</v>
      </c>
      <c r="E671" s="178" t="s">
        <v>417</v>
      </c>
      <c r="F671" s="179" t="s">
        <v>418</v>
      </c>
      <c r="G671" s="180" t="s">
        <v>159</v>
      </c>
      <c r="H671" s="181">
        <v>328</v>
      </c>
      <c r="I671" s="241"/>
      <c r="J671" s="183">
        <f>ROUND(I671*H671,2)</f>
        <v>0</v>
      </c>
      <c r="K671" s="179" t="s">
        <v>130</v>
      </c>
      <c r="L671" s="184"/>
      <c r="M671" s="185" t="s">
        <v>1</v>
      </c>
      <c r="N671" s="186" t="s">
        <v>39</v>
      </c>
      <c r="O671" s="70"/>
      <c r="P671" s="187">
        <f>O671*H671</f>
        <v>0</v>
      </c>
      <c r="Q671" s="187">
        <v>4.6999999999999999E-4</v>
      </c>
      <c r="R671" s="187">
        <f>Q671*H671</f>
        <v>0.15415999999999999</v>
      </c>
      <c r="S671" s="187">
        <v>0</v>
      </c>
      <c r="T671" s="188">
        <f>S671*H671</f>
        <v>0</v>
      </c>
      <c r="U671" s="33"/>
      <c r="V671" s="33"/>
      <c r="W671" s="33"/>
      <c r="X671" s="33"/>
      <c r="Y671" s="33"/>
      <c r="Z671" s="33"/>
      <c r="AA671" s="33"/>
      <c r="AB671" s="33"/>
      <c r="AC671" s="33"/>
      <c r="AD671" s="33"/>
      <c r="AE671" s="33"/>
      <c r="AR671" s="189" t="s">
        <v>131</v>
      </c>
      <c r="AT671" s="189" t="s">
        <v>126</v>
      </c>
      <c r="AU671" s="189" t="s">
        <v>82</v>
      </c>
      <c r="AY671" s="16" t="s">
        <v>125</v>
      </c>
      <c r="BE671" s="190">
        <f>IF(N671="základní",J671,0)</f>
        <v>0</v>
      </c>
      <c r="BF671" s="190">
        <f>IF(N671="snížená",J671,0)</f>
        <v>0</v>
      </c>
      <c r="BG671" s="190">
        <f>IF(N671="zákl. přenesená",J671,0)</f>
        <v>0</v>
      </c>
      <c r="BH671" s="190">
        <f>IF(N671="sníž. přenesená",J671,0)</f>
        <v>0</v>
      </c>
      <c r="BI671" s="190">
        <f>IF(N671="nulová",J671,0)</f>
        <v>0</v>
      </c>
      <c r="BJ671" s="16" t="s">
        <v>82</v>
      </c>
      <c r="BK671" s="190">
        <f>ROUND(I671*H671,2)</f>
        <v>0</v>
      </c>
      <c r="BL671" s="16" t="s">
        <v>132</v>
      </c>
      <c r="BM671" s="189" t="s">
        <v>419</v>
      </c>
    </row>
    <row r="672" spans="1:65" s="2" customFormat="1">
      <c r="A672" s="33"/>
      <c r="B672" s="34"/>
      <c r="C672" s="35"/>
      <c r="D672" s="191" t="s">
        <v>134</v>
      </c>
      <c r="E672" s="35"/>
      <c r="F672" s="192" t="s">
        <v>418</v>
      </c>
      <c r="G672" s="35"/>
      <c r="H672" s="35"/>
      <c r="I672" s="35"/>
      <c r="J672" s="35"/>
      <c r="K672" s="35"/>
      <c r="L672" s="38"/>
      <c r="M672" s="194"/>
      <c r="N672" s="195"/>
      <c r="O672" s="70"/>
      <c r="P672" s="70"/>
      <c r="Q672" s="70"/>
      <c r="R672" s="70"/>
      <c r="S672" s="70"/>
      <c r="T672" s="71"/>
      <c r="U672" s="33"/>
      <c r="V672" s="33"/>
      <c r="W672" s="33"/>
      <c r="X672" s="33"/>
      <c r="Y672" s="33"/>
      <c r="Z672" s="33"/>
      <c r="AA672" s="33"/>
      <c r="AB672" s="33"/>
      <c r="AC672" s="33"/>
      <c r="AD672" s="33"/>
      <c r="AE672" s="33"/>
      <c r="AT672" s="16" t="s">
        <v>134</v>
      </c>
      <c r="AU672" s="16" t="s">
        <v>82</v>
      </c>
    </row>
    <row r="673" spans="1:65" s="12" customFormat="1">
      <c r="B673" s="196"/>
      <c r="C673" s="197"/>
      <c r="D673" s="191" t="s">
        <v>135</v>
      </c>
      <c r="E673" s="198" t="s">
        <v>1</v>
      </c>
      <c r="F673" s="199" t="s">
        <v>414</v>
      </c>
      <c r="G673" s="197"/>
      <c r="H673" s="198" t="s">
        <v>1</v>
      </c>
      <c r="I673" s="197"/>
      <c r="J673" s="197"/>
      <c r="K673" s="197"/>
      <c r="L673" s="201"/>
      <c r="M673" s="202"/>
      <c r="N673" s="203"/>
      <c r="O673" s="203"/>
      <c r="P673" s="203"/>
      <c r="Q673" s="203"/>
      <c r="R673" s="203"/>
      <c r="S673" s="203"/>
      <c r="T673" s="204"/>
      <c r="AT673" s="205" t="s">
        <v>135</v>
      </c>
      <c r="AU673" s="205" t="s">
        <v>82</v>
      </c>
      <c r="AV673" s="12" t="s">
        <v>82</v>
      </c>
      <c r="AW673" s="12" t="s">
        <v>30</v>
      </c>
      <c r="AX673" s="12" t="s">
        <v>74</v>
      </c>
      <c r="AY673" s="205" t="s">
        <v>125</v>
      </c>
    </row>
    <row r="674" spans="1:65" s="13" customFormat="1">
      <c r="B674" s="206"/>
      <c r="C674" s="207"/>
      <c r="D674" s="191" t="s">
        <v>135</v>
      </c>
      <c r="E674" s="208" t="s">
        <v>1</v>
      </c>
      <c r="F674" s="209" t="s">
        <v>415</v>
      </c>
      <c r="G674" s="207"/>
      <c r="H674" s="210">
        <v>328</v>
      </c>
      <c r="I674" s="207"/>
      <c r="J674" s="207"/>
      <c r="K674" s="207"/>
      <c r="L674" s="212"/>
      <c r="M674" s="213"/>
      <c r="N674" s="214"/>
      <c r="O674" s="214"/>
      <c r="P674" s="214"/>
      <c r="Q674" s="214"/>
      <c r="R674" s="214"/>
      <c r="S674" s="214"/>
      <c r="T674" s="215"/>
      <c r="AT674" s="216" t="s">
        <v>135</v>
      </c>
      <c r="AU674" s="216" t="s">
        <v>82</v>
      </c>
      <c r="AV674" s="13" t="s">
        <v>84</v>
      </c>
      <c r="AW674" s="13" t="s">
        <v>30</v>
      </c>
      <c r="AX674" s="13" t="s">
        <v>74</v>
      </c>
      <c r="AY674" s="216" t="s">
        <v>125</v>
      </c>
    </row>
    <row r="675" spans="1:65" s="14" customFormat="1">
      <c r="B675" s="217"/>
      <c r="C675" s="218"/>
      <c r="D675" s="191" t="s">
        <v>135</v>
      </c>
      <c r="E675" s="219" t="s">
        <v>1</v>
      </c>
      <c r="F675" s="220" t="s">
        <v>138</v>
      </c>
      <c r="G675" s="218"/>
      <c r="H675" s="221">
        <v>328</v>
      </c>
      <c r="I675" s="218"/>
      <c r="J675" s="218"/>
      <c r="K675" s="218"/>
      <c r="L675" s="223"/>
      <c r="M675" s="224"/>
      <c r="N675" s="225"/>
      <c r="O675" s="225"/>
      <c r="P675" s="225"/>
      <c r="Q675" s="225"/>
      <c r="R675" s="225"/>
      <c r="S675" s="225"/>
      <c r="T675" s="226"/>
      <c r="AT675" s="227" t="s">
        <v>135</v>
      </c>
      <c r="AU675" s="227" t="s">
        <v>82</v>
      </c>
      <c r="AV675" s="14" t="s">
        <v>132</v>
      </c>
      <c r="AW675" s="14" t="s">
        <v>30</v>
      </c>
      <c r="AX675" s="14" t="s">
        <v>82</v>
      </c>
      <c r="AY675" s="227" t="s">
        <v>125</v>
      </c>
    </row>
    <row r="676" spans="1:65" s="12" customFormat="1">
      <c r="B676" s="196"/>
      <c r="C676" s="197"/>
      <c r="D676" s="191" t="s">
        <v>135</v>
      </c>
      <c r="E676" s="198" t="s">
        <v>1</v>
      </c>
      <c r="F676" s="199" t="s">
        <v>139</v>
      </c>
      <c r="G676" s="197"/>
      <c r="H676" s="198" t="s">
        <v>1</v>
      </c>
      <c r="I676" s="197"/>
      <c r="J676" s="197"/>
      <c r="K676" s="197"/>
      <c r="L676" s="201"/>
      <c r="M676" s="202"/>
      <c r="N676" s="203"/>
      <c r="O676" s="203"/>
      <c r="P676" s="203"/>
      <c r="Q676" s="203"/>
      <c r="R676" s="203"/>
      <c r="S676" s="203"/>
      <c r="T676" s="204"/>
      <c r="AT676" s="205" t="s">
        <v>135</v>
      </c>
      <c r="AU676" s="205" t="s">
        <v>82</v>
      </c>
      <c r="AV676" s="12" t="s">
        <v>82</v>
      </c>
      <c r="AW676" s="12" t="s">
        <v>30</v>
      </c>
      <c r="AX676" s="12" t="s">
        <v>74</v>
      </c>
      <c r="AY676" s="205" t="s">
        <v>125</v>
      </c>
    </row>
    <row r="677" spans="1:65" s="2" customFormat="1" ht="16.5" customHeight="1">
      <c r="A677" s="33"/>
      <c r="B677" s="34"/>
      <c r="C677" s="177" t="s">
        <v>420</v>
      </c>
      <c r="D677" s="177" t="s">
        <v>126</v>
      </c>
      <c r="E677" s="178" t="s">
        <v>421</v>
      </c>
      <c r="F677" s="179" t="s">
        <v>422</v>
      </c>
      <c r="G677" s="180" t="s">
        <v>159</v>
      </c>
      <c r="H677" s="181">
        <v>328</v>
      </c>
      <c r="I677" s="241"/>
      <c r="J677" s="183">
        <f>ROUND(I677*H677,2)</f>
        <v>0</v>
      </c>
      <c r="K677" s="179" t="s">
        <v>130</v>
      </c>
      <c r="L677" s="184"/>
      <c r="M677" s="185" t="s">
        <v>1</v>
      </c>
      <c r="N677" s="186" t="s">
        <v>39</v>
      </c>
      <c r="O677" s="70"/>
      <c r="P677" s="187">
        <f>O677*H677</f>
        <v>0</v>
      </c>
      <c r="Q677" s="187">
        <v>1.6000000000000001E-4</v>
      </c>
      <c r="R677" s="187">
        <f>Q677*H677</f>
        <v>5.2480000000000006E-2</v>
      </c>
      <c r="S677" s="187">
        <v>0</v>
      </c>
      <c r="T677" s="188">
        <f>S677*H677</f>
        <v>0</v>
      </c>
      <c r="U677" s="33"/>
      <c r="V677" s="33"/>
      <c r="W677" s="33"/>
      <c r="X677" s="33"/>
      <c r="Y677" s="33"/>
      <c r="Z677" s="33"/>
      <c r="AA677" s="33"/>
      <c r="AB677" s="33"/>
      <c r="AC677" s="33"/>
      <c r="AD677" s="33"/>
      <c r="AE677" s="33"/>
      <c r="AR677" s="189" t="s">
        <v>131</v>
      </c>
      <c r="AT677" s="189" t="s">
        <v>126</v>
      </c>
      <c r="AU677" s="189" t="s">
        <v>82</v>
      </c>
      <c r="AY677" s="16" t="s">
        <v>125</v>
      </c>
      <c r="BE677" s="190">
        <f>IF(N677="základní",J677,0)</f>
        <v>0</v>
      </c>
      <c r="BF677" s="190">
        <f>IF(N677="snížená",J677,0)</f>
        <v>0</v>
      </c>
      <c r="BG677" s="190">
        <f>IF(N677="zákl. přenesená",J677,0)</f>
        <v>0</v>
      </c>
      <c r="BH677" s="190">
        <f>IF(N677="sníž. přenesená",J677,0)</f>
        <v>0</v>
      </c>
      <c r="BI677" s="190">
        <f>IF(N677="nulová",J677,0)</f>
        <v>0</v>
      </c>
      <c r="BJ677" s="16" t="s">
        <v>82</v>
      </c>
      <c r="BK677" s="190">
        <f>ROUND(I677*H677,2)</f>
        <v>0</v>
      </c>
      <c r="BL677" s="16" t="s">
        <v>132</v>
      </c>
      <c r="BM677" s="189" t="s">
        <v>423</v>
      </c>
    </row>
    <row r="678" spans="1:65" s="2" customFormat="1">
      <c r="A678" s="33"/>
      <c r="B678" s="34"/>
      <c r="C678" s="35"/>
      <c r="D678" s="191" t="s">
        <v>134</v>
      </c>
      <c r="E678" s="35"/>
      <c r="F678" s="192" t="s">
        <v>422</v>
      </c>
      <c r="G678" s="35"/>
      <c r="H678" s="35"/>
      <c r="I678" s="35"/>
      <c r="J678" s="35"/>
      <c r="K678" s="35"/>
      <c r="L678" s="38"/>
      <c r="M678" s="194"/>
      <c r="N678" s="195"/>
      <c r="O678" s="70"/>
      <c r="P678" s="70"/>
      <c r="Q678" s="70"/>
      <c r="R678" s="70"/>
      <c r="S678" s="70"/>
      <c r="T678" s="71"/>
      <c r="U678" s="33"/>
      <c r="V678" s="33"/>
      <c r="W678" s="33"/>
      <c r="X678" s="33"/>
      <c r="Y678" s="33"/>
      <c r="Z678" s="33"/>
      <c r="AA678" s="33"/>
      <c r="AB678" s="33"/>
      <c r="AC678" s="33"/>
      <c r="AD678" s="33"/>
      <c r="AE678" s="33"/>
      <c r="AT678" s="16" t="s">
        <v>134</v>
      </c>
      <c r="AU678" s="16" t="s">
        <v>82</v>
      </c>
    </row>
    <row r="679" spans="1:65" s="12" customFormat="1">
      <c r="B679" s="196"/>
      <c r="C679" s="197"/>
      <c r="D679" s="191" t="s">
        <v>135</v>
      </c>
      <c r="E679" s="198" t="s">
        <v>1</v>
      </c>
      <c r="F679" s="199" t="s">
        <v>414</v>
      </c>
      <c r="G679" s="197"/>
      <c r="H679" s="198" t="s">
        <v>1</v>
      </c>
      <c r="I679" s="197"/>
      <c r="J679" s="197"/>
      <c r="K679" s="197"/>
      <c r="L679" s="201"/>
      <c r="M679" s="202"/>
      <c r="N679" s="203"/>
      <c r="O679" s="203"/>
      <c r="P679" s="203"/>
      <c r="Q679" s="203"/>
      <c r="R679" s="203"/>
      <c r="S679" s="203"/>
      <c r="T679" s="204"/>
      <c r="AT679" s="205" t="s">
        <v>135</v>
      </c>
      <c r="AU679" s="205" t="s">
        <v>82</v>
      </c>
      <c r="AV679" s="12" t="s">
        <v>82</v>
      </c>
      <c r="AW679" s="12" t="s">
        <v>30</v>
      </c>
      <c r="AX679" s="12" t="s">
        <v>74</v>
      </c>
      <c r="AY679" s="205" t="s">
        <v>125</v>
      </c>
    </row>
    <row r="680" spans="1:65" s="13" customFormat="1">
      <c r="B680" s="206"/>
      <c r="C680" s="207"/>
      <c r="D680" s="191" t="s">
        <v>135</v>
      </c>
      <c r="E680" s="208" t="s">
        <v>1</v>
      </c>
      <c r="F680" s="209" t="s">
        <v>415</v>
      </c>
      <c r="G680" s="207"/>
      <c r="H680" s="210">
        <v>328</v>
      </c>
      <c r="I680" s="207"/>
      <c r="J680" s="207"/>
      <c r="K680" s="207"/>
      <c r="L680" s="212"/>
      <c r="M680" s="213"/>
      <c r="N680" s="214"/>
      <c r="O680" s="214"/>
      <c r="P680" s="214"/>
      <c r="Q680" s="214"/>
      <c r="R680" s="214"/>
      <c r="S680" s="214"/>
      <c r="T680" s="215"/>
      <c r="AT680" s="216" t="s">
        <v>135</v>
      </c>
      <c r="AU680" s="216" t="s">
        <v>82</v>
      </c>
      <c r="AV680" s="13" t="s">
        <v>84</v>
      </c>
      <c r="AW680" s="13" t="s">
        <v>30</v>
      </c>
      <c r="AX680" s="13" t="s">
        <v>74</v>
      </c>
      <c r="AY680" s="216" t="s">
        <v>125</v>
      </c>
    </row>
    <row r="681" spans="1:65" s="14" customFormat="1">
      <c r="B681" s="217"/>
      <c r="C681" s="218"/>
      <c r="D681" s="191" t="s">
        <v>135</v>
      </c>
      <c r="E681" s="219" t="s">
        <v>1</v>
      </c>
      <c r="F681" s="220" t="s">
        <v>138</v>
      </c>
      <c r="G681" s="218"/>
      <c r="H681" s="221">
        <v>328</v>
      </c>
      <c r="I681" s="218"/>
      <c r="J681" s="218"/>
      <c r="K681" s="218"/>
      <c r="L681" s="223"/>
      <c r="M681" s="224"/>
      <c r="N681" s="225"/>
      <c r="O681" s="225"/>
      <c r="P681" s="225"/>
      <c r="Q681" s="225"/>
      <c r="R681" s="225"/>
      <c r="S681" s="225"/>
      <c r="T681" s="226"/>
      <c r="AT681" s="227" t="s">
        <v>135</v>
      </c>
      <c r="AU681" s="227" t="s">
        <v>82</v>
      </c>
      <c r="AV681" s="14" t="s">
        <v>132</v>
      </c>
      <c r="AW681" s="14" t="s">
        <v>30</v>
      </c>
      <c r="AX681" s="14" t="s">
        <v>82</v>
      </c>
      <c r="AY681" s="227" t="s">
        <v>125</v>
      </c>
    </row>
    <row r="682" spans="1:65" s="12" customFormat="1">
      <c r="B682" s="196"/>
      <c r="C682" s="197"/>
      <c r="D682" s="191" t="s">
        <v>135</v>
      </c>
      <c r="E682" s="198" t="s">
        <v>1</v>
      </c>
      <c r="F682" s="199" t="s">
        <v>139</v>
      </c>
      <c r="G682" s="197"/>
      <c r="H682" s="198" t="s">
        <v>1</v>
      </c>
      <c r="I682" s="197"/>
      <c r="J682" s="197"/>
      <c r="K682" s="197"/>
      <c r="L682" s="201"/>
      <c r="M682" s="202"/>
      <c r="N682" s="203"/>
      <c r="O682" s="203"/>
      <c r="P682" s="203"/>
      <c r="Q682" s="203"/>
      <c r="R682" s="203"/>
      <c r="S682" s="203"/>
      <c r="T682" s="204"/>
      <c r="AT682" s="205" t="s">
        <v>135</v>
      </c>
      <c r="AU682" s="205" t="s">
        <v>82</v>
      </c>
      <c r="AV682" s="12" t="s">
        <v>82</v>
      </c>
      <c r="AW682" s="12" t="s">
        <v>30</v>
      </c>
      <c r="AX682" s="12" t="s">
        <v>74</v>
      </c>
      <c r="AY682" s="205" t="s">
        <v>125</v>
      </c>
    </row>
    <row r="683" spans="1:65" s="2" customFormat="1" ht="16.5" customHeight="1">
      <c r="A683" s="33"/>
      <c r="B683" s="34"/>
      <c r="C683" s="177" t="s">
        <v>424</v>
      </c>
      <c r="D683" s="177" t="s">
        <v>126</v>
      </c>
      <c r="E683" s="178" t="s">
        <v>425</v>
      </c>
      <c r="F683" s="179" t="s">
        <v>426</v>
      </c>
      <c r="G683" s="180" t="s">
        <v>159</v>
      </c>
      <c r="H683" s="181">
        <v>328</v>
      </c>
      <c r="I683" s="241"/>
      <c r="J683" s="183">
        <f>ROUND(I683*H683,2)</f>
        <v>0</v>
      </c>
      <c r="K683" s="179" t="s">
        <v>130</v>
      </c>
      <c r="L683" s="184"/>
      <c r="M683" s="185" t="s">
        <v>1</v>
      </c>
      <c r="N683" s="186" t="s">
        <v>39</v>
      </c>
      <c r="O683" s="70"/>
      <c r="P683" s="187">
        <f>O683*H683</f>
        <v>0</v>
      </c>
      <c r="Q683" s="187">
        <v>4.0000000000000003E-5</v>
      </c>
      <c r="R683" s="187">
        <f>Q683*H683</f>
        <v>1.3120000000000001E-2</v>
      </c>
      <c r="S683" s="187">
        <v>0</v>
      </c>
      <c r="T683" s="188">
        <f>S683*H683</f>
        <v>0</v>
      </c>
      <c r="U683" s="33"/>
      <c r="V683" s="33"/>
      <c r="W683" s="33"/>
      <c r="X683" s="33"/>
      <c r="Y683" s="33"/>
      <c r="Z683" s="33"/>
      <c r="AA683" s="33"/>
      <c r="AB683" s="33"/>
      <c r="AC683" s="33"/>
      <c r="AD683" s="33"/>
      <c r="AE683" s="33"/>
      <c r="AR683" s="189" t="s">
        <v>131</v>
      </c>
      <c r="AT683" s="189" t="s">
        <v>126</v>
      </c>
      <c r="AU683" s="189" t="s">
        <v>82</v>
      </c>
      <c r="AY683" s="16" t="s">
        <v>125</v>
      </c>
      <c r="BE683" s="190">
        <f>IF(N683="základní",J683,0)</f>
        <v>0</v>
      </c>
      <c r="BF683" s="190">
        <f>IF(N683="snížená",J683,0)</f>
        <v>0</v>
      </c>
      <c r="BG683" s="190">
        <f>IF(N683="zákl. přenesená",J683,0)</f>
        <v>0</v>
      </c>
      <c r="BH683" s="190">
        <f>IF(N683="sníž. přenesená",J683,0)</f>
        <v>0</v>
      </c>
      <c r="BI683" s="190">
        <f>IF(N683="nulová",J683,0)</f>
        <v>0</v>
      </c>
      <c r="BJ683" s="16" t="s">
        <v>82</v>
      </c>
      <c r="BK683" s="190">
        <f>ROUND(I683*H683,2)</f>
        <v>0</v>
      </c>
      <c r="BL683" s="16" t="s">
        <v>132</v>
      </c>
      <c r="BM683" s="189" t="s">
        <v>427</v>
      </c>
    </row>
    <row r="684" spans="1:65" s="2" customFormat="1">
      <c r="A684" s="33"/>
      <c r="B684" s="34"/>
      <c r="C684" s="35"/>
      <c r="D684" s="191" t="s">
        <v>134</v>
      </c>
      <c r="E684" s="35"/>
      <c r="F684" s="192" t="s">
        <v>426</v>
      </c>
      <c r="G684" s="35"/>
      <c r="H684" s="35"/>
      <c r="I684" s="35"/>
      <c r="J684" s="35"/>
      <c r="K684" s="35"/>
      <c r="L684" s="38"/>
      <c r="M684" s="194"/>
      <c r="N684" s="195"/>
      <c r="O684" s="70"/>
      <c r="P684" s="70"/>
      <c r="Q684" s="70"/>
      <c r="R684" s="70"/>
      <c r="S684" s="70"/>
      <c r="T684" s="71"/>
      <c r="U684" s="33"/>
      <c r="V684" s="33"/>
      <c r="W684" s="33"/>
      <c r="X684" s="33"/>
      <c r="Y684" s="33"/>
      <c r="Z684" s="33"/>
      <c r="AA684" s="33"/>
      <c r="AB684" s="33"/>
      <c r="AC684" s="33"/>
      <c r="AD684" s="33"/>
      <c r="AE684" s="33"/>
      <c r="AT684" s="16" t="s">
        <v>134</v>
      </c>
      <c r="AU684" s="16" t="s">
        <v>82</v>
      </c>
    </row>
    <row r="685" spans="1:65" s="12" customFormat="1">
      <c r="B685" s="196"/>
      <c r="C685" s="197"/>
      <c r="D685" s="191" t="s">
        <v>135</v>
      </c>
      <c r="E685" s="198" t="s">
        <v>1</v>
      </c>
      <c r="F685" s="199" t="s">
        <v>414</v>
      </c>
      <c r="G685" s="197"/>
      <c r="H685" s="198" t="s">
        <v>1</v>
      </c>
      <c r="I685" s="197"/>
      <c r="J685" s="197"/>
      <c r="K685" s="197"/>
      <c r="L685" s="201"/>
      <c r="M685" s="202"/>
      <c r="N685" s="203"/>
      <c r="O685" s="203"/>
      <c r="P685" s="203"/>
      <c r="Q685" s="203"/>
      <c r="R685" s="203"/>
      <c r="S685" s="203"/>
      <c r="T685" s="204"/>
      <c r="AT685" s="205" t="s">
        <v>135</v>
      </c>
      <c r="AU685" s="205" t="s">
        <v>82</v>
      </c>
      <c r="AV685" s="12" t="s">
        <v>82</v>
      </c>
      <c r="AW685" s="12" t="s">
        <v>30</v>
      </c>
      <c r="AX685" s="12" t="s">
        <v>74</v>
      </c>
      <c r="AY685" s="205" t="s">
        <v>125</v>
      </c>
    </row>
    <row r="686" spans="1:65" s="13" customFormat="1">
      <c r="B686" s="206"/>
      <c r="C686" s="207"/>
      <c r="D686" s="191" t="s">
        <v>135</v>
      </c>
      <c r="E686" s="208" t="s">
        <v>1</v>
      </c>
      <c r="F686" s="209" t="s">
        <v>415</v>
      </c>
      <c r="G686" s="207"/>
      <c r="H686" s="210">
        <v>328</v>
      </c>
      <c r="I686" s="207"/>
      <c r="J686" s="207"/>
      <c r="K686" s="207"/>
      <c r="L686" s="212"/>
      <c r="M686" s="213"/>
      <c r="N686" s="214"/>
      <c r="O686" s="214"/>
      <c r="P686" s="214"/>
      <c r="Q686" s="214"/>
      <c r="R686" s="214"/>
      <c r="S686" s="214"/>
      <c r="T686" s="215"/>
      <c r="AT686" s="216" t="s">
        <v>135</v>
      </c>
      <c r="AU686" s="216" t="s">
        <v>82</v>
      </c>
      <c r="AV686" s="13" t="s">
        <v>84</v>
      </c>
      <c r="AW686" s="13" t="s">
        <v>30</v>
      </c>
      <c r="AX686" s="13" t="s">
        <v>74</v>
      </c>
      <c r="AY686" s="216" t="s">
        <v>125</v>
      </c>
    </row>
    <row r="687" spans="1:65" s="14" customFormat="1">
      <c r="B687" s="217"/>
      <c r="C687" s="218"/>
      <c r="D687" s="191" t="s">
        <v>135</v>
      </c>
      <c r="E687" s="219" t="s">
        <v>1</v>
      </c>
      <c r="F687" s="220" t="s">
        <v>138</v>
      </c>
      <c r="G687" s="218"/>
      <c r="H687" s="221">
        <v>328</v>
      </c>
      <c r="I687" s="218"/>
      <c r="J687" s="218"/>
      <c r="K687" s="218"/>
      <c r="L687" s="223"/>
      <c r="M687" s="224"/>
      <c r="N687" s="225"/>
      <c r="O687" s="225"/>
      <c r="P687" s="225"/>
      <c r="Q687" s="225"/>
      <c r="R687" s="225"/>
      <c r="S687" s="225"/>
      <c r="T687" s="226"/>
      <c r="AT687" s="227" t="s">
        <v>135</v>
      </c>
      <c r="AU687" s="227" t="s">
        <v>82</v>
      </c>
      <c r="AV687" s="14" t="s">
        <v>132</v>
      </c>
      <c r="AW687" s="14" t="s">
        <v>30</v>
      </c>
      <c r="AX687" s="14" t="s">
        <v>82</v>
      </c>
      <c r="AY687" s="227" t="s">
        <v>125</v>
      </c>
    </row>
    <row r="688" spans="1:65" s="12" customFormat="1">
      <c r="B688" s="196"/>
      <c r="C688" s="197"/>
      <c r="D688" s="191" t="s">
        <v>135</v>
      </c>
      <c r="E688" s="198" t="s">
        <v>1</v>
      </c>
      <c r="F688" s="199" t="s">
        <v>139</v>
      </c>
      <c r="G688" s="197"/>
      <c r="H688" s="198" t="s">
        <v>1</v>
      </c>
      <c r="I688" s="197"/>
      <c r="J688" s="197"/>
      <c r="K688" s="197"/>
      <c r="L688" s="201"/>
      <c r="M688" s="202"/>
      <c r="N688" s="203"/>
      <c r="O688" s="203"/>
      <c r="P688" s="203"/>
      <c r="Q688" s="203"/>
      <c r="R688" s="203"/>
      <c r="S688" s="203"/>
      <c r="T688" s="204"/>
      <c r="AT688" s="205" t="s">
        <v>135</v>
      </c>
      <c r="AU688" s="205" t="s">
        <v>82</v>
      </c>
      <c r="AV688" s="12" t="s">
        <v>82</v>
      </c>
      <c r="AW688" s="12" t="s">
        <v>30</v>
      </c>
      <c r="AX688" s="12" t="s">
        <v>74</v>
      </c>
      <c r="AY688" s="205" t="s">
        <v>125</v>
      </c>
    </row>
    <row r="689" spans="1:65" s="2" customFormat="1" ht="16.5" customHeight="1">
      <c r="A689" s="33"/>
      <c r="B689" s="34"/>
      <c r="C689" s="177" t="s">
        <v>428</v>
      </c>
      <c r="D689" s="177" t="s">
        <v>126</v>
      </c>
      <c r="E689" s="178" t="s">
        <v>429</v>
      </c>
      <c r="F689" s="179" t="s">
        <v>430</v>
      </c>
      <c r="G689" s="180" t="s">
        <v>159</v>
      </c>
      <c r="H689" s="181">
        <v>1624</v>
      </c>
      <c r="I689" s="241"/>
      <c r="J689" s="183">
        <f>ROUND(I689*H689,2)</f>
        <v>0</v>
      </c>
      <c r="K689" s="179" t="s">
        <v>130</v>
      </c>
      <c r="L689" s="184"/>
      <c r="M689" s="185" t="s">
        <v>1</v>
      </c>
      <c r="N689" s="186" t="s">
        <v>39</v>
      </c>
      <c r="O689" s="70"/>
      <c r="P689" s="187">
        <f>O689*H689</f>
        <v>0</v>
      </c>
      <c r="Q689" s="187">
        <v>5.6999999999999998E-4</v>
      </c>
      <c r="R689" s="187">
        <f>Q689*H689</f>
        <v>0.92567999999999995</v>
      </c>
      <c r="S689" s="187">
        <v>0</v>
      </c>
      <c r="T689" s="188">
        <f>S689*H689</f>
        <v>0</v>
      </c>
      <c r="U689" s="33"/>
      <c r="V689" s="33"/>
      <c r="W689" s="33"/>
      <c r="X689" s="33"/>
      <c r="Y689" s="33"/>
      <c r="Z689" s="33"/>
      <c r="AA689" s="33"/>
      <c r="AB689" s="33"/>
      <c r="AC689" s="33"/>
      <c r="AD689" s="33"/>
      <c r="AE689" s="33"/>
      <c r="AR689" s="189" t="s">
        <v>131</v>
      </c>
      <c r="AT689" s="189" t="s">
        <v>126</v>
      </c>
      <c r="AU689" s="189" t="s">
        <v>82</v>
      </c>
      <c r="AY689" s="16" t="s">
        <v>125</v>
      </c>
      <c r="BE689" s="190">
        <f>IF(N689="základní",J689,0)</f>
        <v>0</v>
      </c>
      <c r="BF689" s="190">
        <f>IF(N689="snížená",J689,0)</f>
        <v>0</v>
      </c>
      <c r="BG689" s="190">
        <f>IF(N689="zákl. přenesená",J689,0)</f>
        <v>0</v>
      </c>
      <c r="BH689" s="190">
        <f>IF(N689="sníž. přenesená",J689,0)</f>
        <v>0</v>
      </c>
      <c r="BI689" s="190">
        <f>IF(N689="nulová",J689,0)</f>
        <v>0</v>
      </c>
      <c r="BJ689" s="16" t="s">
        <v>82</v>
      </c>
      <c r="BK689" s="190">
        <f>ROUND(I689*H689,2)</f>
        <v>0</v>
      </c>
      <c r="BL689" s="16" t="s">
        <v>132</v>
      </c>
      <c r="BM689" s="189" t="s">
        <v>431</v>
      </c>
    </row>
    <row r="690" spans="1:65" s="2" customFormat="1">
      <c r="A690" s="33"/>
      <c r="B690" s="34"/>
      <c r="C690" s="35"/>
      <c r="D690" s="191" t="s">
        <v>134</v>
      </c>
      <c r="E690" s="35"/>
      <c r="F690" s="192" t="s">
        <v>430</v>
      </c>
      <c r="G690" s="35"/>
      <c r="H690" s="35"/>
      <c r="I690" s="35"/>
      <c r="J690" s="35"/>
      <c r="K690" s="35"/>
      <c r="L690" s="38"/>
      <c r="M690" s="194"/>
      <c r="N690" s="195"/>
      <c r="O690" s="70"/>
      <c r="P690" s="70"/>
      <c r="Q690" s="70"/>
      <c r="R690" s="70"/>
      <c r="S690" s="70"/>
      <c r="T690" s="71"/>
      <c r="U690" s="33"/>
      <c r="V690" s="33"/>
      <c r="W690" s="33"/>
      <c r="X690" s="33"/>
      <c r="Y690" s="33"/>
      <c r="Z690" s="33"/>
      <c r="AA690" s="33"/>
      <c r="AB690" s="33"/>
      <c r="AC690" s="33"/>
      <c r="AD690" s="33"/>
      <c r="AE690" s="33"/>
      <c r="AT690" s="16" t="s">
        <v>134</v>
      </c>
      <c r="AU690" s="16" t="s">
        <v>82</v>
      </c>
    </row>
    <row r="691" spans="1:65" s="12" customFormat="1">
      <c r="B691" s="196"/>
      <c r="C691" s="197"/>
      <c r="D691" s="191" t="s">
        <v>135</v>
      </c>
      <c r="E691" s="198" t="s">
        <v>1</v>
      </c>
      <c r="F691" s="199" t="s">
        <v>432</v>
      </c>
      <c r="G691" s="197"/>
      <c r="H691" s="198" t="s">
        <v>1</v>
      </c>
      <c r="I691" s="197"/>
      <c r="J691" s="197"/>
      <c r="K691" s="197"/>
      <c r="L691" s="201"/>
      <c r="M691" s="202"/>
      <c r="N691" s="203"/>
      <c r="O691" s="203"/>
      <c r="P691" s="203"/>
      <c r="Q691" s="203"/>
      <c r="R691" s="203"/>
      <c r="S691" s="203"/>
      <c r="T691" s="204"/>
      <c r="AT691" s="205" t="s">
        <v>135</v>
      </c>
      <c r="AU691" s="205" t="s">
        <v>82</v>
      </c>
      <c r="AV691" s="12" t="s">
        <v>82</v>
      </c>
      <c r="AW691" s="12" t="s">
        <v>30</v>
      </c>
      <c r="AX691" s="12" t="s">
        <v>74</v>
      </c>
      <c r="AY691" s="205" t="s">
        <v>125</v>
      </c>
    </row>
    <row r="692" spans="1:65" s="13" customFormat="1">
      <c r="B692" s="206"/>
      <c r="C692" s="207"/>
      <c r="D692" s="191" t="s">
        <v>135</v>
      </c>
      <c r="E692" s="208" t="s">
        <v>1</v>
      </c>
      <c r="F692" s="209" t="s">
        <v>433</v>
      </c>
      <c r="G692" s="207"/>
      <c r="H692" s="210">
        <v>444</v>
      </c>
      <c r="I692" s="207"/>
      <c r="J692" s="207"/>
      <c r="K692" s="207"/>
      <c r="L692" s="212"/>
      <c r="M692" s="213"/>
      <c r="N692" s="214"/>
      <c r="O692" s="214"/>
      <c r="P692" s="214"/>
      <c r="Q692" s="214"/>
      <c r="R692" s="214"/>
      <c r="S692" s="214"/>
      <c r="T692" s="215"/>
      <c r="AT692" s="216" t="s">
        <v>135</v>
      </c>
      <c r="AU692" s="216" t="s">
        <v>82</v>
      </c>
      <c r="AV692" s="13" t="s">
        <v>84</v>
      </c>
      <c r="AW692" s="13" t="s">
        <v>30</v>
      </c>
      <c r="AX692" s="13" t="s">
        <v>74</v>
      </c>
      <c r="AY692" s="216" t="s">
        <v>125</v>
      </c>
    </row>
    <row r="693" spans="1:65" s="12" customFormat="1">
      <c r="B693" s="196"/>
      <c r="C693" s="197"/>
      <c r="D693" s="191" t="s">
        <v>135</v>
      </c>
      <c r="E693" s="198" t="s">
        <v>1</v>
      </c>
      <c r="F693" s="199" t="s">
        <v>252</v>
      </c>
      <c r="G693" s="197"/>
      <c r="H693" s="198" t="s">
        <v>1</v>
      </c>
      <c r="I693" s="197"/>
      <c r="J693" s="197"/>
      <c r="K693" s="197"/>
      <c r="L693" s="201"/>
      <c r="M693" s="202"/>
      <c r="N693" s="203"/>
      <c r="O693" s="203"/>
      <c r="P693" s="203"/>
      <c r="Q693" s="203"/>
      <c r="R693" s="203"/>
      <c r="S693" s="203"/>
      <c r="T693" s="204"/>
      <c r="AT693" s="205" t="s">
        <v>135</v>
      </c>
      <c r="AU693" s="205" t="s">
        <v>82</v>
      </c>
      <c r="AV693" s="12" t="s">
        <v>82</v>
      </c>
      <c r="AW693" s="12" t="s">
        <v>30</v>
      </c>
      <c r="AX693" s="12" t="s">
        <v>74</v>
      </c>
      <c r="AY693" s="205" t="s">
        <v>125</v>
      </c>
    </row>
    <row r="694" spans="1:65" s="13" customFormat="1">
      <c r="B694" s="206"/>
      <c r="C694" s="207"/>
      <c r="D694" s="191" t="s">
        <v>135</v>
      </c>
      <c r="E694" s="208" t="s">
        <v>1</v>
      </c>
      <c r="F694" s="209" t="s">
        <v>434</v>
      </c>
      <c r="G694" s="207"/>
      <c r="H694" s="210">
        <v>48</v>
      </c>
      <c r="I694" s="207"/>
      <c r="J694" s="207"/>
      <c r="K694" s="207"/>
      <c r="L694" s="212"/>
      <c r="M694" s="213"/>
      <c r="N694" s="214"/>
      <c r="O694" s="214"/>
      <c r="P694" s="214"/>
      <c r="Q694" s="214"/>
      <c r="R694" s="214"/>
      <c r="S694" s="214"/>
      <c r="T694" s="215"/>
      <c r="AT694" s="216" t="s">
        <v>135</v>
      </c>
      <c r="AU694" s="216" t="s">
        <v>82</v>
      </c>
      <c r="AV694" s="13" t="s">
        <v>84</v>
      </c>
      <c r="AW694" s="13" t="s">
        <v>30</v>
      </c>
      <c r="AX694" s="13" t="s">
        <v>74</v>
      </c>
      <c r="AY694" s="216" t="s">
        <v>125</v>
      </c>
    </row>
    <row r="695" spans="1:65" s="12" customFormat="1">
      <c r="B695" s="196"/>
      <c r="C695" s="197"/>
      <c r="D695" s="191" t="s">
        <v>135</v>
      </c>
      <c r="E695" s="198" t="s">
        <v>1</v>
      </c>
      <c r="F695" s="199" t="s">
        <v>253</v>
      </c>
      <c r="G695" s="197"/>
      <c r="H695" s="198" t="s">
        <v>1</v>
      </c>
      <c r="I695" s="197"/>
      <c r="J695" s="197"/>
      <c r="K695" s="197"/>
      <c r="L695" s="201"/>
      <c r="M695" s="202"/>
      <c r="N695" s="203"/>
      <c r="O695" s="203"/>
      <c r="P695" s="203"/>
      <c r="Q695" s="203"/>
      <c r="R695" s="203"/>
      <c r="S695" s="203"/>
      <c r="T695" s="204"/>
      <c r="AT695" s="205" t="s">
        <v>135</v>
      </c>
      <c r="AU695" s="205" t="s">
        <v>82</v>
      </c>
      <c r="AV695" s="12" t="s">
        <v>82</v>
      </c>
      <c r="AW695" s="12" t="s">
        <v>30</v>
      </c>
      <c r="AX695" s="12" t="s">
        <v>74</v>
      </c>
      <c r="AY695" s="205" t="s">
        <v>125</v>
      </c>
    </row>
    <row r="696" spans="1:65" s="13" customFormat="1">
      <c r="B696" s="206"/>
      <c r="C696" s="207"/>
      <c r="D696" s="191" t="s">
        <v>135</v>
      </c>
      <c r="E696" s="208" t="s">
        <v>1</v>
      </c>
      <c r="F696" s="209" t="s">
        <v>435</v>
      </c>
      <c r="G696" s="207"/>
      <c r="H696" s="210">
        <v>24</v>
      </c>
      <c r="I696" s="207"/>
      <c r="J696" s="207"/>
      <c r="K696" s="207"/>
      <c r="L696" s="212"/>
      <c r="M696" s="213"/>
      <c r="N696" s="214"/>
      <c r="O696" s="214"/>
      <c r="P696" s="214"/>
      <c r="Q696" s="214"/>
      <c r="R696" s="214"/>
      <c r="S696" s="214"/>
      <c r="T696" s="215"/>
      <c r="AT696" s="216" t="s">
        <v>135</v>
      </c>
      <c r="AU696" s="216" t="s">
        <v>82</v>
      </c>
      <c r="AV696" s="13" t="s">
        <v>84</v>
      </c>
      <c r="AW696" s="13" t="s">
        <v>30</v>
      </c>
      <c r="AX696" s="13" t="s">
        <v>74</v>
      </c>
      <c r="AY696" s="216" t="s">
        <v>125</v>
      </c>
    </row>
    <row r="697" spans="1:65" s="12" customFormat="1">
      <c r="B697" s="196"/>
      <c r="C697" s="197"/>
      <c r="D697" s="191" t="s">
        <v>135</v>
      </c>
      <c r="E697" s="198" t="s">
        <v>1</v>
      </c>
      <c r="F697" s="199" t="s">
        <v>254</v>
      </c>
      <c r="G697" s="197"/>
      <c r="H697" s="198" t="s">
        <v>1</v>
      </c>
      <c r="I697" s="197"/>
      <c r="J697" s="197"/>
      <c r="K697" s="197"/>
      <c r="L697" s="201"/>
      <c r="M697" s="202"/>
      <c r="N697" s="203"/>
      <c r="O697" s="203"/>
      <c r="P697" s="203"/>
      <c r="Q697" s="203"/>
      <c r="R697" s="203"/>
      <c r="S697" s="203"/>
      <c r="T697" s="204"/>
      <c r="AT697" s="205" t="s">
        <v>135</v>
      </c>
      <c r="AU697" s="205" t="s">
        <v>82</v>
      </c>
      <c r="AV697" s="12" t="s">
        <v>82</v>
      </c>
      <c r="AW697" s="12" t="s">
        <v>30</v>
      </c>
      <c r="AX697" s="12" t="s">
        <v>74</v>
      </c>
      <c r="AY697" s="205" t="s">
        <v>125</v>
      </c>
    </row>
    <row r="698" spans="1:65" s="13" customFormat="1">
      <c r="B698" s="206"/>
      <c r="C698" s="207"/>
      <c r="D698" s="191" t="s">
        <v>135</v>
      </c>
      <c r="E698" s="208" t="s">
        <v>1</v>
      </c>
      <c r="F698" s="209" t="s">
        <v>436</v>
      </c>
      <c r="G698" s="207"/>
      <c r="H698" s="210">
        <v>40</v>
      </c>
      <c r="I698" s="207"/>
      <c r="J698" s="207"/>
      <c r="K698" s="207"/>
      <c r="L698" s="212"/>
      <c r="M698" s="213"/>
      <c r="N698" s="214"/>
      <c r="O698" s="214"/>
      <c r="P698" s="214"/>
      <c r="Q698" s="214"/>
      <c r="R698" s="214"/>
      <c r="S698" s="214"/>
      <c r="T698" s="215"/>
      <c r="AT698" s="216" t="s">
        <v>135</v>
      </c>
      <c r="AU698" s="216" t="s">
        <v>82</v>
      </c>
      <c r="AV698" s="13" t="s">
        <v>84</v>
      </c>
      <c r="AW698" s="13" t="s">
        <v>30</v>
      </c>
      <c r="AX698" s="13" t="s">
        <v>74</v>
      </c>
      <c r="AY698" s="216" t="s">
        <v>125</v>
      </c>
    </row>
    <row r="699" spans="1:65" s="12" customFormat="1">
      <c r="B699" s="196"/>
      <c r="C699" s="197"/>
      <c r="D699" s="191" t="s">
        <v>135</v>
      </c>
      <c r="E699" s="198" t="s">
        <v>1</v>
      </c>
      <c r="F699" s="199" t="s">
        <v>255</v>
      </c>
      <c r="G699" s="197"/>
      <c r="H699" s="198" t="s">
        <v>1</v>
      </c>
      <c r="I699" s="197"/>
      <c r="J699" s="197"/>
      <c r="K699" s="197"/>
      <c r="L699" s="201"/>
      <c r="M699" s="202"/>
      <c r="N699" s="203"/>
      <c r="O699" s="203"/>
      <c r="P699" s="203"/>
      <c r="Q699" s="203"/>
      <c r="R699" s="203"/>
      <c r="S699" s="203"/>
      <c r="T699" s="204"/>
      <c r="AT699" s="205" t="s">
        <v>135</v>
      </c>
      <c r="AU699" s="205" t="s">
        <v>82</v>
      </c>
      <c r="AV699" s="12" t="s">
        <v>82</v>
      </c>
      <c r="AW699" s="12" t="s">
        <v>30</v>
      </c>
      <c r="AX699" s="12" t="s">
        <v>74</v>
      </c>
      <c r="AY699" s="205" t="s">
        <v>125</v>
      </c>
    </row>
    <row r="700" spans="1:65" s="13" customFormat="1">
      <c r="B700" s="206"/>
      <c r="C700" s="207"/>
      <c r="D700" s="191" t="s">
        <v>135</v>
      </c>
      <c r="E700" s="208" t="s">
        <v>1</v>
      </c>
      <c r="F700" s="209" t="s">
        <v>437</v>
      </c>
      <c r="G700" s="207"/>
      <c r="H700" s="210">
        <v>16</v>
      </c>
      <c r="I700" s="207"/>
      <c r="J700" s="207"/>
      <c r="K700" s="207"/>
      <c r="L700" s="212"/>
      <c r="M700" s="213"/>
      <c r="N700" s="214"/>
      <c r="O700" s="214"/>
      <c r="P700" s="214"/>
      <c r="Q700" s="214"/>
      <c r="R700" s="214"/>
      <c r="S700" s="214"/>
      <c r="T700" s="215"/>
      <c r="AT700" s="216" t="s">
        <v>135</v>
      </c>
      <c r="AU700" s="216" t="s">
        <v>82</v>
      </c>
      <c r="AV700" s="13" t="s">
        <v>84</v>
      </c>
      <c r="AW700" s="13" t="s">
        <v>30</v>
      </c>
      <c r="AX700" s="13" t="s">
        <v>74</v>
      </c>
      <c r="AY700" s="216" t="s">
        <v>125</v>
      </c>
    </row>
    <row r="701" spans="1:65" s="12" customFormat="1">
      <c r="B701" s="196"/>
      <c r="C701" s="197"/>
      <c r="D701" s="191" t="s">
        <v>135</v>
      </c>
      <c r="E701" s="198" t="s">
        <v>1</v>
      </c>
      <c r="F701" s="199" t="s">
        <v>256</v>
      </c>
      <c r="G701" s="197"/>
      <c r="H701" s="198" t="s">
        <v>1</v>
      </c>
      <c r="I701" s="197"/>
      <c r="J701" s="197"/>
      <c r="K701" s="197"/>
      <c r="L701" s="201"/>
      <c r="M701" s="202"/>
      <c r="N701" s="203"/>
      <c r="O701" s="203"/>
      <c r="P701" s="203"/>
      <c r="Q701" s="203"/>
      <c r="R701" s="203"/>
      <c r="S701" s="203"/>
      <c r="T701" s="204"/>
      <c r="AT701" s="205" t="s">
        <v>135</v>
      </c>
      <c r="AU701" s="205" t="s">
        <v>82</v>
      </c>
      <c r="AV701" s="12" t="s">
        <v>82</v>
      </c>
      <c r="AW701" s="12" t="s">
        <v>30</v>
      </c>
      <c r="AX701" s="12" t="s">
        <v>74</v>
      </c>
      <c r="AY701" s="205" t="s">
        <v>125</v>
      </c>
    </row>
    <row r="702" spans="1:65" s="13" customFormat="1">
      <c r="B702" s="206"/>
      <c r="C702" s="207"/>
      <c r="D702" s="191" t="s">
        <v>135</v>
      </c>
      <c r="E702" s="208" t="s">
        <v>1</v>
      </c>
      <c r="F702" s="209" t="s">
        <v>438</v>
      </c>
      <c r="G702" s="207"/>
      <c r="H702" s="210">
        <v>64</v>
      </c>
      <c r="I702" s="207"/>
      <c r="J702" s="207"/>
      <c r="K702" s="207"/>
      <c r="L702" s="212"/>
      <c r="M702" s="213"/>
      <c r="N702" s="214"/>
      <c r="O702" s="214"/>
      <c r="P702" s="214"/>
      <c r="Q702" s="214"/>
      <c r="R702" s="214"/>
      <c r="S702" s="214"/>
      <c r="T702" s="215"/>
      <c r="AT702" s="216" t="s">
        <v>135</v>
      </c>
      <c r="AU702" s="216" t="s">
        <v>82</v>
      </c>
      <c r="AV702" s="13" t="s">
        <v>84</v>
      </c>
      <c r="AW702" s="13" t="s">
        <v>30</v>
      </c>
      <c r="AX702" s="13" t="s">
        <v>74</v>
      </c>
      <c r="AY702" s="216" t="s">
        <v>125</v>
      </c>
    </row>
    <row r="703" spans="1:65" s="12" customFormat="1">
      <c r="B703" s="196"/>
      <c r="C703" s="197"/>
      <c r="D703" s="191" t="s">
        <v>135</v>
      </c>
      <c r="E703" s="198" t="s">
        <v>1</v>
      </c>
      <c r="F703" s="199" t="s">
        <v>257</v>
      </c>
      <c r="G703" s="197"/>
      <c r="H703" s="198" t="s">
        <v>1</v>
      </c>
      <c r="I703" s="197"/>
      <c r="J703" s="197"/>
      <c r="K703" s="197"/>
      <c r="L703" s="201"/>
      <c r="M703" s="202"/>
      <c r="N703" s="203"/>
      <c r="O703" s="203"/>
      <c r="P703" s="203"/>
      <c r="Q703" s="203"/>
      <c r="R703" s="203"/>
      <c r="S703" s="203"/>
      <c r="T703" s="204"/>
      <c r="AT703" s="205" t="s">
        <v>135</v>
      </c>
      <c r="AU703" s="205" t="s">
        <v>82</v>
      </c>
      <c r="AV703" s="12" t="s">
        <v>82</v>
      </c>
      <c r="AW703" s="12" t="s">
        <v>30</v>
      </c>
      <c r="AX703" s="12" t="s">
        <v>74</v>
      </c>
      <c r="AY703" s="205" t="s">
        <v>125</v>
      </c>
    </row>
    <row r="704" spans="1:65" s="13" customFormat="1">
      <c r="B704" s="206"/>
      <c r="C704" s="207"/>
      <c r="D704" s="191" t="s">
        <v>135</v>
      </c>
      <c r="E704" s="208" t="s">
        <v>1</v>
      </c>
      <c r="F704" s="209" t="s">
        <v>436</v>
      </c>
      <c r="G704" s="207"/>
      <c r="H704" s="210">
        <v>40</v>
      </c>
      <c r="I704" s="207"/>
      <c r="J704" s="207"/>
      <c r="K704" s="207"/>
      <c r="L704" s="212"/>
      <c r="M704" s="213"/>
      <c r="N704" s="214"/>
      <c r="O704" s="214"/>
      <c r="P704" s="214"/>
      <c r="Q704" s="214"/>
      <c r="R704" s="214"/>
      <c r="S704" s="214"/>
      <c r="T704" s="215"/>
      <c r="AT704" s="216" t="s">
        <v>135</v>
      </c>
      <c r="AU704" s="216" t="s">
        <v>82</v>
      </c>
      <c r="AV704" s="13" t="s">
        <v>84</v>
      </c>
      <c r="AW704" s="13" t="s">
        <v>30</v>
      </c>
      <c r="AX704" s="13" t="s">
        <v>74</v>
      </c>
      <c r="AY704" s="216" t="s">
        <v>125</v>
      </c>
    </row>
    <row r="705" spans="1:65" s="12" customFormat="1">
      <c r="B705" s="196"/>
      <c r="C705" s="197"/>
      <c r="D705" s="191" t="s">
        <v>135</v>
      </c>
      <c r="E705" s="198" t="s">
        <v>1</v>
      </c>
      <c r="F705" s="199" t="s">
        <v>258</v>
      </c>
      <c r="G705" s="197"/>
      <c r="H705" s="198" t="s">
        <v>1</v>
      </c>
      <c r="I705" s="197"/>
      <c r="J705" s="197"/>
      <c r="K705" s="197"/>
      <c r="L705" s="201"/>
      <c r="M705" s="202"/>
      <c r="N705" s="203"/>
      <c r="O705" s="203"/>
      <c r="P705" s="203"/>
      <c r="Q705" s="203"/>
      <c r="R705" s="203"/>
      <c r="S705" s="203"/>
      <c r="T705" s="204"/>
      <c r="AT705" s="205" t="s">
        <v>135</v>
      </c>
      <c r="AU705" s="205" t="s">
        <v>82</v>
      </c>
      <c r="AV705" s="12" t="s">
        <v>82</v>
      </c>
      <c r="AW705" s="12" t="s">
        <v>30</v>
      </c>
      <c r="AX705" s="12" t="s">
        <v>74</v>
      </c>
      <c r="AY705" s="205" t="s">
        <v>125</v>
      </c>
    </row>
    <row r="706" spans="1:65" s="13" customFormat="1">
      <c r="B706" s="206"/>
      <c r="C706" s="207"/>
      <c r="D706" s="191" t="s">
        <v>135</v>
      </c>
      <c r="E706" s="208" t="s">
        <v>1</v>
      </c>
      <c r="F706" s="209" t="s">
        <v>439</v>
      </c>
      <c r="G706" s="207"/>
      <c r="H706" s="210">
        <v>80</v>
      </c>
      <c r="I706" s="207"/>
      <c r="J706" s="207"/>
      <c r="K706" s="207"/>
      <c r="L706" s="212"/>
      <c r="M706" s="213"/>
      <c r="N706" s="214"/>
      <c r="O706" s="214"/>
      <c r="P706" s="214"/>
      <c r="Q706" s="214"/>
      <c r="R706" s="214"/>
      <c r="S706" s="214"/>
      <c r="T706" s="215"/>
      <c r="AT706" s="216" t="s">
        <v>135</v>
      </c>
      <c r="AU706" s="216" t="s">
        <v>82</v>
      </c>
      <c r="AV706" s="13" t="s">
        <v>84</v>
      </c>
      <c r="AW706" s="13" t="s">
        <v>30</v>
      </c>
      <c r="AX706" s="13" t="s">
        <v>74</v>
      </c>
      <c r="AY706" s="216" t="s">
        <v>125</v>
      </c>
    </row>
    <row r="707" spans="1:65" s="12" customFormat="1">
      <c r="B707" s="196"/>
      <c r="C707" s="197"/>
      <c r="D707" s="191" t="s">
        <v>135</v>
      </c>
      <c r="E707" s="198" t="s">
        <v>1</v>
      </c>
      <c r="F707" s="199" t="s">
        <v>259</v>
      </c>
      <c r="G707" s="197"/>
      <c r="H707" s="198" t="s">
        <v>1</v>
      </c>
      <c r="I707" s="197"/>
      <c r="J707" s="197"/>
      <c r="K707" s="197"/>
      <c r="L707" s="201"/>
      <c r="M707" s="202"/>
      <c r="N707" s="203"/>
      <c r="O707" s="203"/>
      <c r="P707" s="203"/>
      <c r="Q707" s="203"/>
      <c r="R707" s="203"/>
      <c r="S707" s="203"/>
      <c r="T707" s="204"/>
      <c r="AT707" s="205" t="s">
        <v>135</v>
      </c>
      <c r="AU707" s="205" t="s">
        <v>82</v>
      </c>
      <c r="AV707" s="12" t="s">
        <v>82</v>
      </c>
      <c r="AW707" s="12" t="s">
        <v>30</v>
      </c>
      <c r="AX707" s="12" t="s">
        <v>74</v>
      </c>
      <c r="AY707" s="205" t="s">
        <v>125</v>
      </c>
    </row>
    <row r="708" spans="1:65" s="13" customFormat="1">
      <c r="B708" s="206"/>
      <c r="C708" s="207"/>
      <c r="D708" s="191" t="s">
        <v>135</v>
      </c>
      <c r="E708" s="208" t="s">
        <v>1</v>
      </c>
      <c r="F708" s="209" t="s">
        <v>438</v>
      </c>
      <c r="G708" s="207"/>
      <c r="H708" s="210">
        <v>64</v>
      </c>
      <c r="I708" s="207"/>
      <c r="J708" s="207"/>
      <c r="K708" s="207"/>
      <c r="L708" s="212"/>
      <c r="M708" s="213"/>
      <c r="N708" s="214"/>
      <c r="O708" s="214"/>
      <c r="P708" s="214"/>
      <c r="Q708" s="214"/>
      <c r="R708" s="214"/>
      <c r="S708" s="214"/>
      <c r="T708" s="215"/>
      <c r="AT708" s="216" t="s">
        <v>135</v>
      </c>
      <c r="AU708" s="216" t="s">
        <v>82</v>
      </c>
      <c r="AV708" s="13" t="s">
        <v>84</v>
      </c>
      <c r="AW708" s="13" t="s">
        <v>30</v>
      </c>
      <c r="AX708" s="13" t="s">
        <v>74</v>
      </c>
      <c r="AY708" s="216" t="s">
        <v>125</v>
      </c>
    </row>
    <row r="709" spans="1:65" s="12" customFormat="1">
      <c r="B709" s="196"/>
      <c r="C709" s="197"/>
      <c r="D709" s="191" t="s">
        <v>135</v>
      </c>
      <c r="E709" s="198" t="s">
        <v>1</v>
      </c>
      <c r="F709" s="199" t="s">
        <v>403</v>
      </c>
      <c r="G709" s="197"/>
      <c r="H709" s="198" t="s">
        <v>1</v>
      </c>
      <c r="I709" s="197"/>
      <c r="J709" s="197"/>
      <c r="K709" s="197"/>
      <c r="L709" s="201"/>
      <c r="M709" s="202"/>
      <c r="N709" s="203"/>
      <c r="O709" s="203"/>
      <c r="P709" s="203"/>
      <c r="Q709" s="203"/>
      <c r="R709" s="203"/>
      <c r="S709" s="203"/>
      <c r="T709" s="204"/>
      <c r="AT709" s="205" t="s">
        <v>135</v>
      </c>
      <c r="AU709" s="205" t="s">
        <v>82</v>
      </c>
      <c r="AV709" s="12" t="s">
        <v>82</v>
      </c>
      <c r="AW709" s="12" t="s">
        <v>30</v>
      </c>
      <c r="AX709" s="12" t="s">
        <v>74</v>
      </c>
      <c r="AY709" s="205" t="s">
        <v>125</v>
      </c>
    </row>
    <row r="710" spans="1:65" s="13" customFormat="1">
      <c r="B710" s="206"/>
      <c r="C710" s="207"/>
      <c r="D710" s="191" t="s">
        <v>135</v>
      </c>
      <c r="E710" s="208" t="s">
        <v>1</v>
      </c>
      <c r="F710" s="209" t="s">
        <v>440</v>
      </c>
      <c r="G710" s="207"/>
      <c r="H710" s="210">
        <v>268</v>
      </c>
      <c r="I710" s="207"/>
      <c r="J710" s="207"/>
      <c r="K710" s="207"/>
      <c r="L710" s="212"/>
      <c r="M710" s="213"/>
      <c r="N710" s="214"/>
      <c r="O710" s="214"/>
      <c r="P710" s="214"/>
      <c r="Q710" s="214"/>
      <c r="R710" s="214"/>
      <c r="S710" s="214"/>
      <c r="T710" s="215"/>
      <c r="AT710" s="216" t="s">
        <v>135</v>
      </c>
      <c r="AU710" s="216" t="s">
        <v>82</v>
      </c>
      <c r="AV710" s="13" t="s">
        <v>84</v>
      </c>
      <c r="AW710" s="13" t="s">
        <v>30</v>
      </c>
      <c r="AX710" s="13" t="s">
        <v>74</v>
      </c>
      <c r="AY710" s="216" t="s">
        <v>125</v>
      </c>
    </row>
    <row r="711" spans="1:65" s="12" customFormat="1">
      <c r="B711" s="196"/>
      <c r="C711" s="197"/>
      <c r="D711" s="191" t="s">
        <v>135</v>
      </c>
      <c r="E711" s="198" t="s">
        <v>1</v>
      </c>
      <c r="F711" s="199" t="s">
        <v>404</v>
      </c>
      <c r="G711" s="197"/>
      <c r="H711" s="198" t="s">
        <v>1</v>
      </c>
      <c r="I711" s="197"/>
      <c r="J711" s="197"/>
      <c r="K711" s="197"/>
      <c r="L711" s="201"/>
      <c r="M711" s="202"/>
      <c r="N711" s="203"/>
      <c r="O711" s="203"/>
      <c r="P711" s="203"/>
      <c r="Q711" s="203"/>
      <c r="R711" s="203"/>
      <c r="S711" s="203"/>
      <c r="T711" s="204"/>
      <c r="AT711" s="205" t="s">
        <v>135</v>
      </c>
      <c r="AU711" s="205" t="s">
        <v>82</v>
      </c>
      <c r="AV711" s="12" t="s">
        <v>82</v>
      </c>
      <c r="AW711" s="12" t="s">
        <v>30</v>
      </c>
      <c r="AX711" s="12" t="s">
        <v>74</v>
      </c>
      <c r="AY711" s="205" t="s">
        <v>125</v>
      </c>
    </row>
    <row r="712" spans="1:65" s="13" customFormat="1">
      <c r="B712" s="206"/>
      <c r="C712" s="207"/>
      <c r="D712" s="191" t="s">
        <v>135</v>
      </c>
      <c r="E712" s="208" t="s">
        <v>1</v>
      </c>
      <c r="F712" s="209" t="s">
        <v>440</v>
      </c>
      <c r="G712" s="207"/>
      <c r="H712" s="210">
        <v>268</v>
      </c>
      <c r="I712" s="207"/>
      <c r="J712" s="207"/>
      <c r="K712" s="207"/>
      <c r="L712" s="212"/>
      <c r="M712" s="213"/>
      <c r="N712" s="214"/>
      <c r="O712" s="214"/>
      <c r="P712" s="214"/>
      <c r="Q712" s="214"/>
      <c r="R712" s="214"/>
      <c r="S712" s="214"/>
      <c r="T712" s="215"/>
      <c r="AT712" s="216" t="s">
        <v>135</v>
      </c>
      <c r="AU712" s="216" t="s">
        <v>82</v>
      </c>
      <c r="AV712" s="13" t="s">
        <v>84</v>
      </c>
      <c r="AW712" s="13" t="s">
        <v>30</v>
      </c>
      <c r="AX712" s="13" t="s">
        <v>74</v>
      </c>
      <c r="AY712" s="216" t="s">
        <v>125</v>
      </c>
    </row>
    <row r="713" spans="1:65" s="12" customFormat="1">
      <c r="B713" s="196"/>
      <c r="C713" s="197"/>
      <c r="D713" s="191" t="s">
        <v>135</v>
      </c>
      <c r="E713" s="198" t="s">
        <v>1</v>
      </c>
      <c r="F713" s="199" t="s">
        <v>405</v>
      </c>
      <c r="G713" s="197"/>
      <c r="H713" s="198" t="s">
        <v>1</v>
      </c>
      <c r="I713" s="197"/>
      <c r="J713" s="197"/>
      <c r="K713" s="197"/>
      <c r="L713" s="201"/>
      <c r="M713" s="202"/>
      <c r="N713" s="203"/>
      <c r="O713" s="203"/>
      <c r="P713" s="203"/>
      <c r="Q713" s="203"/>
      <c r="R713" s="203"/>
      <c r="S713" s="203"/>
      <c r="T713" s="204"/>
      <c r="AT713" s="205" t="s">
        <v>135</v>
      </c>
      <c r="AU713" s="205" t="s">
        <v>82</v>
      </c>
      <c r="AV713" s="12" t="s">
        <v>82</v>
      </c>
      <c r="AW713" s="12" t="s">
        <v>30</v>
      </c>
      <c r="AX713" s="12" t="s">
        <v>74</v>
      </c>
      <c r="AY713" s="205" t="s">
        <v>125</v>
      </c>
    </row>
    <row r="714" spans="1:65" s="13" customFormat="1">
      <c r="B714" s="206"/>
      <c r="C714" s="207"/>
      <c r="D714" s="191" t="s">
        <v>135</v>
      </c>
      <c r="E714" s="208" t="s">
        <v>1</v>
      </c>
      <c r="F714" s="209" t="s">
        <v>440</v>
      </c>
      <c r="G714" s="207"/>
      <c r="H714" s="210">
        <v>268</v>
      </c>
      <c r="I714" s="207"/>
      <c r="J714" s="207"/>
      <c r="K714" s="207"/>
      <c r="L714" s="212"/>
      <c r="M714" s="213"/>
      <c r="N714" s="214"/>
      <c r="O714" s="214"/>
      <c r="P714" s="214"/>
      <c r="Q714" s="214"/>
      <c r="R714" s="214"/>
      <c r="S714" s="214"/>
      <c r="T714" s="215"/>
      <c r="AT714" s="216" t="s">
        <v>135</v>
      </c>
      <c r="AU714" s="216" t="s">
        <v>82</v>
      </c>
      <c r="AV714" s="13" t="s">
        <v>84</v>
      </c>
      <c r="AW714" s="13" t="s">
        <v>30</v>
      </c>
      <c r="AX714" s="13" t="s">
        <v>74</v>
      </c>
      <c r="AY714" s="216" t="s">
        <v>125</v>
      </c>
    </row>
    <row r="715" spans="1:65" s="14" customFormat="1">
      <c r="B715" s="217"/>
      <c r="C715" s="218"/>
      <c r="D715" s="191" t="s">
        <v>135</v>
      </c>
      <c r="E715" s="219" t="s">
        <v>1</v>
      </c>
      <c r="F715" s="220" t="s">
        <v>138</v>
      </c>
      <c r="G715" s="218"/>
      <c r="H715" s="221">
        <v>1624</v>
      </c>
      <c r="I715" s="218"/>
      <c r="J715" s="218"/>
      <c r="K715" s="218"/>
      <c r="L715" s="223"/>
      <c r="M715" s="224"/>
      <c r="N715" s="225"/>
      <c r="O715" s="225"/>
      <c r="P715" s="225"/>
      <c r="Q715" s="225"/>
      <c r="R715" s="225"/>
      <c r="S715" s="225"/>
      <c r="T715" s="226"/>
      <c r="AT715" s="227" t="s">
        <v>135</v>
      </c>
      <c r="AU715" s="227" t="s">
        <v>82</v>
      </c>
      <c r="AV715" s="14" t="s">
        <v>132</v>
      </c>
      <c r="AW715" s="14" t="s">
        <v>30</v>
      </c>
      <c r="AX715" s="14" t="s">
        <v>82</v>
      </c>
      <c r="AY715" s="227" t="s">
        <v>125</v>
      </c>
    </row>
    <row r="716" spans="1:65" s="12" customFormat="1">
      <c r="B716" s="196"/>
      <c r="C716" s="197"/>
      <c r="D716" s="191" t="s">
        <v>135</v>
      </c>
      <c r="E716" s="198" t="s">
        <v>1</v>
      </c>
      <c r="F716" s="199" t="s">
        <v>139</v>
      </c>
      <c r="G716" s="197"/>
      <c r="H716" s="198" t="s">
        <v>1</v>
      </c>
      <c r="I716" s="197"/>
      <c r="J716" s="197"/>
      <c r="K716" s="197"/>
      <c r="L716" s="201"/>
      <c r="M716" s="202"/>
      <c r="N716" s="203"/>
      <c r="O716" s="203"/>
      <c r="P716" s="203"/>
      <c r="Q716" s="203"/>
      <c r="R716" s="203"/>
      <c r="S716" s="203"/>
      <c r="T716" s="204"/>
      <c r="AT716" s="205" t="s">
        <v>135</v>
      </c>
      <c r="AU716" s="205" t="s">
        <v>82</v>
      </c>
      <c r="AV716" s="12" t="s">
        <v>82</v>
      </c>
      <c r="AW716" s="12" t="s">
        <v>30</v>
      </c>
      <c r="AX716" s="12" t="s">
        <v>74</v>
      </c>
      <c r="AY716" s="205" t="s">
        <v>125</v>
      </c>
    </row>
    <row r="717" spans="1:65" s="2" customFormat="1" ht="16.5" customHeight="1">
      <c r="A717" s="33"/>
      <c r="B717" s="34"/>
      <c r="C717" s="177" t="s">
        <v>441</v>
      </c>
      <c r="D717" s="177" t="s">
        <v>126</v>
      </c>
      <c r="E717" s="178" t="s">
        <v>442</v>
      </c>
      <c r="F717" s="179" t="s">
        <v>443</v>
      </c>
      <c r="G717" s="180" t="s">
        <v>159</v>
      </c>
      <c r="H717" s="181">
        <v>1490</v>
      </c>
      <c r="I717" s="241"/>
      <c r="J717" s="183">
        <f>ROUND(I717*H717,2)</f>
        <v>0</v>
      </c>
      <c r="K717" s="179" t="s">
        <v>130</v>
      </c>
      <c r="L717" s="184"/>
      <c r="M717" s="185" t="s">
        <v>1</v>
      </c>
      <c r="N717" s="186" t="s">
        <v>39</v>
      </c>
      <c r="O717" s="70"/>
      <c r="P717" s="187">
        <f>O717*H717</f>
        <v>0</v>
      </c>
      <c r="Q717" s="187">
        <v>5.1999999999999995E-4</v>
      </c>
      <c r="R717" s="187">
        <f>Q717*H717</f>
        <v>0.77479999999999993</v>
      </c>
      <c r="S717" s="187">
        <v>0</v>
      </c>
      <c r="T717" s="188">
        <f>S717*H717</f>
        <v>0</v>
      </c>
      <c r="U717" s="33"/>
      <c r="V717" s="33"/>
      <c r="W717" s="33"/>
      <c r="X717" s="33"/>
      <c r="Y717" s="33"/>
      <c r="Z717" s="33"/>
      <c r="AA717" s="33"/>
      <c r="AB717" s="33"/>
      <c r="AC717" s="33"/>
      <c r="AD717" s="33"/>
      <c r="AE717" s="33"/>
      <c r="AR717" s="189" t="s">
        <v>131</v>
      </c>
      <c r="AT717" s="189" t="s">
        <v>126</v>
      </c>
      <c r="AU717" s="189" t="s">
        <v>82</v>
      </c>
      <c r="AY717" s="16" t="s">
        <v>125</v>
      </c>
      <c r="BE717" s="190">
        <f>IF(N717="základní",J717,0)</f>
        <v>0</v>
      </c>
      <c r="BF717" s="190">
        <f>IF(N717="snížená",J717,0)</f>
        <v>0</v>
      </c>
      <c r="BG717" s="190">
        <f>IF(N717="zákl. přenesená",J717,0)</f>
        <v>0</v>
      </c>
      <c r="BH717" s="190">
        <f>IF(N717="sníž. přenesená",J717,0)</f>
        <v>0</v>
      </c>
      <c r="BI717" s="190">
        <f>IF(N717="nulová",J717,0)</f>
        <v>0</v>
      </c>
      <c r="BJ717" s="16" t="s">
        <v>82</v>
      </c>
      <c r="BK717" s="190">
        <f>ROUND(I717*H717,2)</f>
        <v>0</v>
      </c>
      <c r="BL717" s="16" t="s">
        <v>132</v>
      </c>
      <c r="BM717" s="189" t="s">
        <v>444</v>
      </c>
    </row>
    <row r="718" spans="1:65" s="2" customFormat="1">
      <c r="A718" s="33"/>
      <c r="B718" s="34"/>
      <c r="C718" s="35"/>
      <c r="D718" s="191" t="s">
        <v>134</v>
      </c>
      <c r="E718" s="35"/>
      <c r="F718" s="192" t="s">
        <v>443</v>
      </c>
      <c r="G718" s="35"/>
      <c r="H718" s="35"/>
      <c r="I718" s="35"/>
      <c r="J718" s="35"/>
      <c r="K718" s="35"/>
      <c r="L718" s="38"/>
      <c r="M718" s="194"/>
      <c r="N718" s="195"/>
      <c r="O718" s="70"/>
      <c r="P718" s="70"/>
      <c r="Q718" s="70"/>
      <c r="R718" s="70"/>
      <c r="S718" s="70"/>
      <c r="T718" s="71"/>
      <c r="U718" s="33"/>
      <c r="V718" s="33"/>
      <c r="W718" s="33"/>
      <c r="X718" s="33"/>
      <c r="Y718" s="33"/>
      <c r="Z718" s="33"/>
      <c r="AA718" s="33"/>
      <c r="AB718" s="33"/>
      <c r="AC718" s="33"/>
      <c r="AD718" s="33"/>
      <c r="AE718" s="33"/>
      <c r="AT718" s="16" t="s">
        <v>134</v>
      </c>
      <c r="AU718" s="16" t="s">
        <v>82</v>
      </c>
    </row>
    <row r="719" spans="1:65" s="12" customFormat="1">
      <c r="B719" s="196"/>
      <c r="C719" s="197"/>
      <c r="D719" s="191" t="s">
        <v>135</v>
      </c>
      <c r="E719" s="198" t="s">
        <v>1</v>
      </c>
      <c r="F719" s="199" t="s">
        <v>193</v>
      </c>
      <c r="G719" s="197"/>
      <c r="H719" s="198" t="s">
        <v>1</v>
      </c>
      <c r="I719" s="197"/>
      <c r="J719" s="197"/>
      <c r="K719" s="197"/>
      <c r="L719" s="201"/>
      <c r="M719" s="202"/>
      <c r="N719" s="203"/>
      <c r="O719" s="203"/>
      <c r="P719" s="203"/>
      <c r="Q719" s="203"/>
      <c r="R719" s="203"/>
      <c r="S719" s="203"/>
      <c r="T719" s="204"/>
      <c r="AT719" s="205" t="s">
        <v>135</v>
      </c>
      <c r="AU719" s="205" t="s">
        <v>82</v>
      </c>
      <c r="AV719" s="12" t="s">
        <v>82</v>
      </c>
      <c r="AW719" s="12" t="s">
        <v>30</v>
      </c>
      <c r="AX719" s="12" t="s">
        <v>74</v>
      </c>
      <c r="AY719" s="205" t="s">
        <v>125</v>
      </c>
    </row>
    <row r="720" spans="1:65" s="13" customFormat="1">
      <c r="B720" s="206"/>
      <c r="C720" s="207"/>
      <c r="D720" s="191" t="s">
        <v>135</v>
      </c>
      <c r="E720" s="208" t="s">
        <v>1</v>
      </c>
      <c r="F720" s="209" t="s">
        <v>445</v>
      </c>
      <c r="G720" s="207"/>
      <c r="H720" s="210">
        <v>416</v>
      </c>
      <c r="I720" s="207"/>
      <c r="J720" s="207"/>
      <c r="K720" s="207"/>
      <c r="L720" s="212"/>
      <c r="M720" s="213"/>
      <c r="N720" s="214"/>
      <c r="O720" s="214"/>
      <c r="P720" s="214"/>
      <c r="Q720" s="214"/>
      <c r="R720" s="214"/>
      <c r="S720" s="214"/>
      <c r="T720" s="215"/>
      <c r="AT720" s="216" t="s">
        <v>135</v>
      </c>
      <c r="AU720" s="216" t="s">
        <v>82</v>
      </c>
      <c r="AV720" s="13" t="s">
        <v>84</v>
      </c>
      <c r="AW720" s="13" t="s">
        <v>30</v>
      </c>
      <c r="AX720" s="13" t="s">
        <v>74</v>
      </c>
      <c r="AY720" s="216" t="s">
        <v>125</v>
      </c>
    </row>
    <row r="721" spans="1:65" s="12" customFormat="1">
      <c r="B721" s="196"/>
      <c r="C721" s="197"/>
      <c r="D721" s="191" t="s">
        <v>135</v>
      </c>
      <c r="E721" s="198" t="s">
        <v>1</v>
      </c>
      <c r="F721" s="199" t="s">
        <v>446</v>
      </c>
      <c r="G721" s="197"/>
      <c r="H721" s="198" t="s">
        <v>1</v>
      </c>
      <c r="I721" s="197"/>
      <c r="J721" s="197"/>
      <c r="K721" s="197"/>
      <c r="L721" s="201"/>
      <c r="M721" s="202"/>
      <c r="N721" s="203"/>
      <c r="O721" s="203"/>
      <c r="P721" s="203"/>
      <c r="Q721" s="203"/>
      <c r="R721" s="203"/>
      <c r="S721" s="203"/>
      <c r="T721" s="204"/>
      <c r="AT721" s="205" t="s">
        <v>135</v>
      </c>
      <c r="AU721" s="205" t="s">
        <v>82</v>
      </c>
      <c r="AV721" s="12" t="s">
        <v>82</v>
      </c>
      <c r="AW721" s="12" t="s">
        <v>30</v>
      </c>
      <c r="AX721" s="12" t="s">
        <v>74</v>
      </c>
      <c r="AY721" s="205" t="s">
        <v>125</v>
      </c>
    </row>
    <row r="722" spans="1:65" s="13" customFormat="1">
      <c r="B722" s="206"/>
      <c r="C722" s="207"/>
      <c r="D722" s="191" t="s">
        <v>135</v>
      </c>
      <c r="E722" s="208" t="s">
        <v>1</v>
      </c>
      <c r="F722" s="209" t="s">
        <v>447</v>
      </c>
      <c r="G722" s="207"/>
      <c r="H722" s="210">
        <v>358</v>
      </c>
      <c r="I722" s="207"/>
      <c r="J722" s="207"/>
      <c r="K722" s="207"/>
      <c r="L722" s="212"/>
      <c r="M722" s="213"/>
      <c r="N722" s="214"/>
      <c r="O722" s="214"/>
      <c r="P722" s="214"/>
      <c r="Q722" s="214"/>
      <c r="R722" s="214"/>
      <c r="S722" s="214"/>
      <c r="T722" s="215"/>
      <c r="AT722" s="216" t="s">
        <v>135</v>
      </c>
      <c r="AU722" s="216" t="s">
        <v>82</v>
      </c>
      <c r="AV722" s="13" t="s">
        <v>84</v>
      </c>
      <c r="AW722" s="13" t="s">
        <v>30</v>
      </c>
      <c r="AX722" s="13" t="s">
        <v>74</v>
      </c>
      <c r="AY722" s="216" t="s">
        <v>125</v>
      </c>
    </row>
    <row r="723" spans="1:65" s="12" customFormat="1">
      <c r="B723" s="196"/>
      <c r="C723" s="197"/>
      <c r="D723" s="191" t="s">
        <v>135</v>
      </c>
      <c r="E723" s="198" t="s">
        <v>1</v>
      </c>
      <c r="F723" s="199" t="s">
        <v>448</v>
      </c>
      <c r="G723" s="197"/>
      <c r="H723" s="198" t="s">
        <v>1</v>
      </c>
      <c r="I723" s="197"/>
      <c r="J723" s="197"/>
      <c r="K723" s="197"/>
      <c r="L723" s="201"/>
      <c r="M723" s="202"/>
      <c r="N723" s="203"/>
      <c r="O723" s="203"/>
      <c r="P723" s="203"/>
      <c r="Q723" s="203"/>
      <c r="R723" s="203"/>
      <c r="S723" s="203"/>
      <c r="T723" s="204"/>
      <c r="AT723" s="205" t="s">
        <v>135</v>
      </c>
      <c r="AU723" s="205" t="s">
        <v>82</v>
      </c>
      <c r="AV723" s="12" t="s">
        <v>82</v>
      </c>
      <c r="AW723" s="12" t="s">
        <v>30</v>
      </c>
      <c r="AX723" s="12" t="s">
        <v>74</v>
      </c>
      <c r="AY723" s="205" t="s">
        <v>125</v>
      </c>
    </row>
    <row r="724" spans="1:65" s="13" customFormat="1">
      <c r="B724" s="206"/>
      <c r="C724" s="207"/>
      <c r="D724" s="191" t="s">
        <v>135</v>
      </c>
      <c r="E724" s="208" t="s">
        <v>1</v>
      </c>
      <c r="F724" s="209" t="s">
        <v>447</v>
      </c>
      <c r="G724" s="207"/>
      <c r="H724" s="210">
        <v>358</v>
      </c>
      <c r="I724" s="207"/>
      <c r="J724" s="207"/>
      <c r="K724" s="207"/>
      <c r="L724" s="212"/>
      <c r="M724" s="213"/>
      <c r="N724" s="214"/>
      <c r="O724" s="214"/>
      <c r="P724" s="214"/>
      <c r="Q724" s="214"/>
      <c r="R724" s="214"/>
      <c r="S724" s="214"/>
      <c r="T724" s="215"/>
      <c r="AT724" s="216" t="s">
        <v>135</v>
      </c>
      <c r="AU724" s="216" t="s">
        <v>82</v>
      </c>
      <c r="AV724" s="13" t="s">
        <v>84</v>
      </c>
      <c r="AW724" s="13" t="s">
        <v>30</v>
      </c>
      <c r="AX724" s="13" t="s">
        <v>74</v>
      </c>
      <c r="AY724" s="216" t="s">
        <v>125</v>
      </c>
    </row>
    <row r="725" spans="1:65" s="12" customFormat="1">
      <c r="B725" s="196"/>
      <c r="C725" s="197"/>
      <c r="D725" s="191" t="s">
        <v>135</v>
      </c>
      <c r="E725" s="198" t="s">
        <v>1</v>
      </c>
      <c r="F725" s="199" t="s">
        <v>180</v>
      </c>
      <c r="G725" s="197"/>
      <c r="H725" s="198" t="s">
        <v>1</v>
      </c>
      <c r="I725" s="197"/>
      <c r="J725" s="197"/>
      <c r="K725" s="197"/>
      <c r="L725" s="201"/>
      <c r="M725" s="202"/>
      <c r="N725" s="203"/>
      <c r="O725" s="203"/>
      <c r="P725" s="203"/>
      <c r="Q725" s="203"/>
      <c r="R725" s="203"/>
      <c r="S725" s="203"/>
      <c r="T725" s="204"/>
      <c r="AT725" s="205" t="s">
        <v>135</v>
      </c>
      <c r="AU725" s="205" t="s">
        <v>82</v>
      </c>
      <c r="AV725" s="12" t="s">
        <v>82</v>
      </c>
      <c r="AW725" s="12" t="s">
        <v>30</v>
      </c>
      <c r="AX725" s="12" t="s">
        <v>74</v>
      </c>
      <c r="AY725" s="205" t="s">
        <v>125</v>
      </c>
    </row>
    <row r="726" spans="1:65" s="13" customFormat="1">
      <c r="B726" s="206"/>
      <c r="C726" s="207"/>
      <c r="D726" s="191" t="s">
        <v>135</v>
      </c>
      <c r="E726" s="208" t="s">
        <v>1</v>
      </c>
      <c r="F726" s="209" t="s">
        <v>447</v>
      </c>
      <c r="G726" s="207"/>
      <c r="H726" s="210">
        <v>358</v>
      </c>
      <c r="I726" s="207"/>
      <c r="J726" s="207"/>
      <c r="K726" s="207"/>
      <c r="L726" s="212"/>
      <c r="M726" s="213"/>
      <c r="N726" s="214"/>
      <c r="O726" s="214"/>
      <c r="P726" s="214"/>
      <c r="Q726" s="214"/>
      <c r="R726" s="214"/>
      <c r="S726" s="214"/>
      <c r="T726" s="215"/>
      <c r="AT726" s="216" t="s">
        <v>135</v>
      </c>
      <c r="AU726" s="216" t="s">
        <v>82</v>
      </c>
      <c r="AV726" s="13" t="s">
        <v>84</v>
      </c>
      <c r="AW726" s="13" t="s">
        <v>30</v>
      </c>
      <c r="AX726" s="13" t="s">
        <v>74</v>
      </c>
      <c r="AY726" s="216" t="s">
        <v>125</v>
      </c>
    </row>
    <row r="727" spans="1:65" s="14" customFormat="1">
      <c r="B727" s="217"/>
      <c r="C727" s="218"/>
      <c r="D727" s="191" t="s">
        <v>135</v>
      </c>
      <c r="E727" s="219" t="s">
        <v>1</v>
      </c>
      <c r="F727" s="220" t="s">
        <v>138</v>
      </c>
      <c r="G727" s="218"/>
      <c r="H727" s="221">
        <v>1490</v>
      </c>
      <c r="I727" s="218"/>
      <c r="J727" s="218"/>
      <c r="K727" s="218"/>
      <c r="L727" s="223"/>
      <c r="M727" s="224"/>
      <c r="N727" s="225"/>
      <c r="O727" s="225"/>
      <c r="P727" s="225"/>
      <c r="Q727" s="225"/>
      <c r="R727" s="225"/>
      <c r="S727" s="225"/>
      <c r="T727" s="226"/>
      <c r="AT727" s="227" t="s">
        <v>135</v>
      </c>
      <c r="AU727" s="227" t="s">
        <v>82</v>
      </c>
      <c r="AV727" s="14" t="s">
        <v>132</v>
      </c>
      <c r="AW727" s="14" t="s">
        <v>30</v>
      </c>
      <c r="AX727" s="14" t="s">
        <v>82</v>
      </c>
      <c r="AY727" s="227" t="s">
        <v>125</v>
      </c>
    </row>
    <row r="728" spans="1:65" s="12" customFormat="1">
      <c r="B728" s="196"/>
      <c r="C728" s="197"/>
      <c r="D728" s="191" t="s">
        <v>135</v>
      </c>
      <c r="E728" s="198" t="s">
        <v>1</v>
      </c>
      <c r="F728" s="199" t="s">
        <v>139</v>
      </c>
      <c r="G728" s="197"/>
      <c r="H728" s="198" t="s">
        <v>1</v>
      </c>
      <c r="I728" s="197"/>
      <c r="J728" s="197"/>
      <c r="K728" s="197"/>
      <c r="L728" s="201"/>
      <c r="M728" s="202"/>
      <c r="N728" s="203"/>
      <c r="O728" s="203"/>
      <c r="P728" s="203"/>
      <c r="Q728" s="203"/>
      <c r="R728" s="203"/>
      <c r="S728" s="203"/>
      <c r="T728" s="204"/>
      <c r="AT728" s="205" t="s">
        <v>135</v>
      </c>
      <c r="AU728" s="205" t="s">
        <v>82</v>
      </c>
      <c r="AV728" s="12" t="s">
        <v>82</v>
      </c>
      <c r="AW728" s="12" t="s">
        <v>30</v>
      </c>
      <c r="AX728" s="12" t="s">
        <v>74</v>
      </c>
      <c r="AY728" s="205" t="s">
        <v>125</v>
      </c>
    </row>
    <row r="729" spans="1:65" s="2" customFormat="1" ht="16.5" customHeight="1">
      <c r="A729" s="33"/>
      <c r="B729" s="34"/>
      <c r="C729" s="177" t="s">
        <v>449</v>
      </c>
      <c r="D729" s="177" t="s">
        <v>126</v>
      </c>
      <c r="E729" s="178" t="s">
        <v>450</v>
      </c>
      <c r="F729" s="179" t="s">
        <v>451</v>
      </c>
      <c r="G729" s="180" t="s">
        <v>159</v>
      </c>
      <c r="H729" s="181">
        <v>6114</v>
      </c>
      <c r="I729" s="241"/>
      <c r="J729" s="183">
        <f>ROUND(I729*H729,2)</f>
        <v>0</v>
      </c>
      <c r="K729" s="179" t="s">
        <v>130</v>
      </c>
      <c r="L729" s="184"/>
      <c r="M729" s="185" t="s">
        <v>1</v>
      </c>
      <c r="N729" s="186" t="s">
        <v>39</v>
      </c>
      <c r="O729" s="70"/>
      <c r="P729" s="187">
        <f>O729*H729</f>
        <v>0</v>
      </c>
      <c r="Q729" s="187">
        <v>9.0000000000000006E-5</v>
      </c>
      <c r="R729" s="187">
        <f>Q729*H729</f>
        <v>0.55026000000000008</v>
      </c>
      <c r="S729" s="187">
        <v>0</v>
      </c>
      <c r="T729" s="188">
        <f>S729*H729</f>
        <v>0</v>
      </c>
      <c r="U729" s="33"/>
      <c r="V729" s="33"/>
      <c r="W729" s="33"/>
      <c r="X729" s="33"/>
      <c r="Y729" s="33"/>
      <c r="Z729" s="33"/>
      <c r="AA729" s="33"/>
      <c r="AB729" s="33"/>
      <c r="AC729" s="33"/>
      <c r="AD729" s="33"/>
      <c r="AE729" s="33"/>
      <c r="AR729" s="189" t="s">
        <v>131</v>
      </c>
      <c r="AT729" s="189" t="s">
        <v>126</v>
      </c>
      <c r="AU729" s="189" t="s">
        <v>82</v>
      </c>
      <c r="AY729" s="16" t="s">
        <v>125</v>
      </c>
      <c r="BE729" s="190">
        <f>IF(N729="základní",J729,0)</f>
        <v>0</v>
      </c>
      <c r="BF729" s="190">
        <f>IF(N729="snížená",J729,0)</f>
        <v>0</v>
      </c>
      <c r="BG729" s="190">
        <f>IF(N729="zákl. přenesená",J729,0)</f>
        <v>0</v>
      </c>
      <c r="BH729" s="190">
        <f>IF(N729="sníž. přenesená",J729,0)</f>
        <v>0</v>
      </c>
      <c r="BI729" s="190">
        <f>IF(N729="nulová",J729,0)</f>
        <v>0</v>
      </c>
      <c r="BJ729" s="16" t="s">
        <v>82</v>
      </c>
      <c r="BK729" s="190">
        <f>ROUND(I729*H729,2)</f>
        <v>0</v>
      </c>
      <c r="BL729" s="16" t="s">
        <v>132</v>
      </c>
      <c r="BM729" s="189" t="s">
        <v>452</v>
      </c>
    </row>
    <row r="730" spans="1:65" s="2" customFormat="1">
      <c r="A730" s="33"/>
      <c r="B730" s="34"/>
      <c r="C730" s="35"/>
      <c r="D730" s="191" t="s">
        <v>134</v>
      </c>
      <c r="E730" s="35"/>
      <c r="F730" s="192" t="s">
        <v>451</v>
      </c>
      <c r="G730" s="35"/>
      <c r="H730" s="35"/>
      <c r="I730" s="35"/>
      <c r="J730" s="35"/>
      <c r="K730" s="35"/>
      <c r="L730" s="38"/>
      <c r="M730" s="194"/>
      <c r="N730" s="195"/>
      <c r="O730" s="70"/>
      <c r="P730" s="70"/>
      <c r="Q730" s="70"/>
      <c r="R730" s="70"/>
      <c r="S730" s="70"/>
      <c r="T730" s="71"/>
      <c r="U730" s="33"/>
      <c r="V730" s="33"/>
      <c r="W730" s="33"/>
      <c r="X730" s="33"/>
      <c r="Y730" s="33"/>
      <c r="Z730" s="33"/>
      <c r="AA730" s="33"/>
      <c r="AB730" s="33"/>
      <c r="AC730" s="33"/>
      <c r="AD730" s="33"/>
      <c r="AE730" s="33"/>
      <c r="AT730" s="16" t="s">
        <v>134</v>
      </c>
      <c r="AU730" s="16" t="s">
        <v>82</v>
      </c>
    </row>
    <row r="731" spans="1:65" s="13" customFormat="1">
      <c r="B731" s="206"/>
      <c r="C731" s="207"/>
      <c r="D731" s="191" t="s">
        <v>135</v>
      </c>
      <c r="E731" s="208" t="s">
        <v>1</v>
      </c>
      <c r="F731" s="209" t="s">
        <v>453</v>
      </c>
      <c r="G731" s="207"/>
      <c r="H731" s="210">
        <v>6114</v>
      </c>
      <c r="I731" s="207"/>
      <c r="J731" s="207"/>
      <c r="K731" s="207"/>
      <c r="L731" s="212"/>
      <c r="M731" s="213"/>
      <c r="N731" s="214"/>
      <c r="O731" s="214"/>
      <c r="P731" s="214"/>
      <c r="Q731" s="214"/>
      <c r="R731" s="214"/>
      <c r="S731" s="214"/>
      <c r="T731" s="215"/>
      <c r="AT731" s="216" t="s">
        <v>135</v>
      </c>
      <c r="AU731" s="216" t="s">
        <v>82</v>
      </c>
      <c r="AV731" s="13" t="s">
        <v>84</v>
      </c>
      <c r="AW731" s="13" t="s">
        <v>30</v>
      </c>
      <c r="AX731" s="13" t="s">
        <v>74</v>
      </c>
      <c r="AY731" s="216" t="s">
        <v>125</v>
      </c>
    </row>
    <row r="732" spans="1:65" s="14" customFormat="1">
      <c r="B732" s="217"/>
      <c r="C732" s="218"/>
      <c r="D732" s="191" t="s">
        <v>135</v>
      </c>
      <c r="E732" s="219" t="s">
        <v>1</v>
      </c>
      <c r="F732" s="220" t="s">
        <v>138</v>
      </c>
      <c r="G732" s="218"/>
      <c r="H732" s="221">
        <v>6114</v>
      </c>
      <c r="I732" s="218"/>
      <c r="J732" s="218"/>
      <c r="K732" s="218"/>
      <c r="L732" s="223"/>
      <c r="M732" s="224"/>
      <c r="N732" s="225"/>
      <c r="O732" s="225"/>
      <c r="P732" s="225"/>
      <c r="Q732" s="225"/>
      <c r="R732" s="225"/>
      <c r="S732" s="225"/>
      <c r="T732" s="226"/>
      <c r="AT732" s="227" t="s">
        <v>135</v>
      </c>
      <c r="AU732" s="227" t="s">
        <v>82</v>
      </c>
      <c r="AV732" s="14" t="s">
        <v>132</v>
      </c>
      <c r="AW732" s="14" t="s">
        <v>30</v>
      </c>
      <c r="AX732" s="14" t="s">
        <v>82</v>
      </c>
      <c r="AY732" s="227" t="s">
        <v>125</v>
      </c>
    </row>
    <row r="733" spans="1:65" s="12" customFormat="1">
      <c r="B733" s="196"/>
      <c r="C733" s="197"/>
      <c r="D733" s="191" t="s">
        <v>135</v>
      </c>
      <c r="E733" s="198" t="s">
        <v>1</v>
      </c>
      <c r="F733" s="199" t="s">
        <v>139</v>
      </c>
      <c r="G733" s="197"/>
      <c r="H733" s="198" t="s">
        <v>1</v>
      </c>
      <c r="I733" s="197"/>
      <c r="J733" s="197"/>
      <c r="K733" s="197"/>
      <c r="L733" s="201"/>
      <c r="M733" s="202"/>
      <c r="N733" s="203"/>
      <c r="O733" s="203"/>
      <c r="P733" s="203"/>
      <c r="Q733" s="203"/>
      <c r="R733" s="203"/>
      <c r="S733" s="203"/>
      <c r="T733" s="204"/>
      <c r="AT733" s="205" t="s">
        <v>135</v>
      </c>
      <c r="AU733" s="205" t="s">
        <v>82</v>
      </c>
      <c r="AV733" s="12" t="s">
        <v>82</v>
      </c>
      <c r="AW733" s="12" t="s">
        <v>30</v>
      </c>
      <c r="AX733" s="12" t="s">
        <v>74</v>
      </c>
      <c r="AY733" s="205" t="s">
        <v>125</v>
      </c>
    </row>
    <row r="734" spans="1:65" s="2" customFormat="1" ht="24.2" customHeight="1">
      <c r="A734" s="33"/>
      <c r="B734" s="34"/>
      <c r="C734" s="177" t="s">
        <v>165</v>
      </c>
      <c r="D734" s="177" t="s">
        <v>126</v>
      </c>
      <c r="E734" s="178" t="s">
        <v>454</v>
      </c>
      <c r="F734" s="179" t="s">
        <v>455</v>
      </c>
      <c r="G734" s="180" t="s">
        <v>159</v>
      </c>
      <c r="H734" s="181">
        <v>18</v>
      </c>
      <c r="I734" s="241"/>
      <c r="J734" s="183">
        <f>ROUND(I734*H734,2)</f>
        <v>0</v>
      </c>
      <c r="K734" s="179" t="s">
        <v>130</v>
      </c>
      <c r="L734" s="184"/>
      <c r="M734" s="185" t="s">
        <v>1</v>
      </c>
      <c r="N734" s="186" t="s">
        <v>39</v>
      </c>
      <c r="O734" s="70"/>
      <c r="P734" s="187">
        <f>O734*H734</f>
        <v>0</v>
      </c>
      <c r="Q734" s="187">
        <v>1.8000000000000001E-4</v>
      </c>
      <c r="R734" s="187">
        <f>Q734*H734</f>
        <v>3.2400000000000003E-3</v>
      </c>
      <c r="S734" s="187">
        <v>0</v>
      </c>
      <c r="T734" s="188">
        <f>S734*H734</f>
        <v>0</v>
      </c>
      <c r="U734" s="33"/>
      <c r="V734" s="33"/>
      <c r="W734" s="33"/>
      <c r="X734" s="33"/>
      <c r="Y734" s="33"/>
      <c r="Z734" s="33"/>
      <c r="AA734" s="33"/>
      <c r="AB734" s="33"/>
      <c r="AC734" s="33"/>
      <c r="AD734" s="33"/>
      <c r="AE734" s="33"/>
      <c r="AR734" s="189" t="s">
        <v>131</v>
      </c>
      <c r="AT734" s="189" t="s">
        <v>126</v>
      </c>
      <c r="AU734" s="189" t="s">
        <v>82</v>
      </c>
      <c r="AY734" s="16" t="s">
        <v>125</v>
      </c>
      <c r="BE734" s="190">
        <f>IF(N734="základní",J734,0)</f>
        <v>0</v>
      </c>
      <c r="BF734" s="190">
        <f>IF(N734="snížená",J734,0)</f>
        <v>0</v>
      </c>
      <c r="BG734" s="190">
        <f>IF(N734="zákl. přenesená",J734,0)</f>
        <v>0</v>
      </c>
      <c r="BH734" s="190">
        <f>IF(N734="sníž. přenesená",J734,0)</f>
        <v>0</v>
      </c>
      <c r="BI734" s="190">
        <f>IF(N734="nulová",J734,0)</f>
        <v>0</v>
      </c>
      <c r="BJ734" s="16" t="s">
        <v>82</v>
      </c>
      <c r="BK734" s="190">
        <f>ROUND(I734*H734,2)</f>
        <v>0</v>
      </c>
      <c r="BL734" s="16" t="s">
        <v>132</v>
      </c>
      <c r="BM734" s="189" t="s">
        <v>456</v>
      </c>
    </row>
    <row r="735" spans="1:65" s="2" customFormat="1">
      <c r="A735" s="33"/>
      <c r="B735" s="34"/>
      <c r="C735" s="35"/>
      <c r="D735" s="191" t="s">
        <v>134</v>
      </c>
      <c r="E735" s="35"/>
      <c r="F735" s="192" t="s">
        <v>455</v>
      </c>
      <c r="G735" s="35"/>
      <c r="H735" s="35"/>
      <c r="I735" s="35"/>
      <c r="J735" s="35"/>
      <c r="K735" s="35"/>
      <c r="L735" s="38"/>
      <c r="M735" s="194"/>
      <c r="N735" s="195"/>
      <c r="O735" s="70"/>
      <c r="P735" s="70"/>
      <c r="Q735" s="70"/>
      <c r="R735" s="70"/>
      <c r="S735" s="70"/>
      <c r="T735" s="71"/>
      <c r="U735" s="33"/>
      <c r="V735" s="33"/>
      <c r="W735" s="33"/>
      <c r="X735" s="33"/>
      <c r="Y735" s="33"/>
      <c r="Z735" s="33"/>
      <c r="AA735" s="33"/>
      <c r="AB735" s="33"/>
      <c r="AC735" s="33"/>
      <c r="AD735" s="33"/>
      <c r="AE735" s="33"/>
      <c r="AT735" s="16" t="s">
        <v>134</v>
      </c>
      <c r="AU735" s="16" t="s">
        <v>82</v>
      </c>
    </row>
    <row r="736" spans="1:65" s="12" customFormat="1">
      <c r="B736" s="196"/>
      <c r="C736" s="197"/>
      <c r="D736" s="191" t="s">
        <v>135</v>
      </c>
      <c r="E736" s="198" t="s">
        <v>1</v>
      </c>
      <c r="F736" s="199" t="s">
        <v>457</v>
      </c>
      <c r="G736" s="197"/>
      <c r="H736" s="198" t="s">
        <v>1</v>
      </c>
      <c r="I736" s="197"/>
      <c r="J736" s="197"/>
      <c r="K736" s="197"/>
      <c r="L736" s="201"/>
      <c r="M736" s="202"/>
      <c r="N736" s="203"/>
      <c r="O736" s="203"/>
      <c r="P736" s="203"/>
      <c r="Q736" s="203"/>
      <c r="R736" s="203"/>
      <c r="S736" s="203"/>
      <c r="T736" s="204"/>
      <c r="AT736" s="205" t="s">
        <v>135</v>
      </c>
      <c r="AU736" s="205" t="s">
        <v>82</v>
      </c>
      <c r="AV736" s="12" t="s">
        <v>82</v>
      </c>
      <c r="AW736" s="12" t="s">
        <v>30</v>
      </c>
      <c r="AX736" s="12" t="s">
        <v>74</v>
      </c>
      <c r="AY736" s="205" t="s">
        <v>125</v>
      </c>
    </row>
    <row r="737" spans="1:65" s="13" customFormat="1">
      <c r="B737" s="206"/>
      <c r="C737" s="207"/>
      <c r="D737" s="191" t="s">
        <v>135</v>
      </c>
      <c r="E737" s="208" t="s">
        <v>1</v>
      </c>
      <c r="F737" s="209" t="s">
        <v>155</v>
      </c>
      <c r="G737" s="207"/>
      <c r="H737" s="210">
        <v>18</v>
      </c>
      <c r="I737" s="207"/>
      <c r="J737" s="207"/>
      <c r="K737" s="207"/>
      <c r="L737" s="212"/>
      <c r="M737" s="213"/>
      <c r="N737" s="214"/>
      <c r="O737" s="214"/>
      <c r="P737" s="214"/>
      <c r="Q737" s="214"/>
      <c r="R737" s="214"/>
      <c r="S737" s="214"/>
      <c r="T737" s="215"/>
      <c r="AT737" s="216" t="s">
        <v>135</v>
      </c>
      <c r="AU737" s="216" t="s">
        <v>82</v>
      </c>
      <c r="AV737" s="13" t="s">
        <v>84</v>
      </c>
      <c r="AW737" s="13" t="s">
        <v>30</v>
      </c>
      <c r="AX737" s="13" t="s">
        <v>74</v>
      </c>
      <c r="AY737" s="216" t="s">
        <v>125</v>
      </c>
    </row>
    <row r="738" spans="1:65" s="14" customFormat="1">
      <c r="B738" s="217"/>
      <c r="C738" s="218"/>
      <c r="D738" s="191" t="s">
        <v>135</v>
      </c>
      <c r="E738" s="219" t="s">
        <v>1</v>
      </c>
      <c r="F738" s="220" t="s">
        <v>138</v>
      </c>
      <c r="G738" s="218"/>
      <c r="H738" s="221">
        <v>18</v>
      </c>
      <c r="I738" s="218"/>
      <c r="J738" s="218"/>
      <c r="K738" s="218"/>
      <c r="L738" s="223"/>
      <c r="M738" s="224"/>
      <c r="N738" s="225"/>
      <c r="O738" s="225"/>
      <c r="P738" s="225"/>
      <c r="Q738" s="225"/>
      <c r="R738" s="225"/>
      <c r="S738" s="225"/>
      <c r="T738" s="226"/>
      <c r="AT738" s="227" t="s">
        <v>135</v>
      </c>
      <c r="AU738" s="227" t="s">
        <v>82</v>
      </c>
      <c r="AV738" s="14" t="s">
        <v>132</v>
      </c>
      <c r="AW738" s="14" t="s">
        <v>30</v>
      </c>
      <c r="AX738" s="14" t="s">
        <v>82</v>
      </c>
      <c r="AY738" s="227" t="s">
        <v>125</v>
      </c>
    </row>
    <row r="739" spans="1:65" s="12" customFormat="1">
      <c r="B739" s="196"/>
      <c r="C739" s="197"/>
      <c r="D739" s="191" t="s">
        <v>135</v>
      </c>
      <c r="E739" s="198" t="s">
        <v>1</v>
      </c>
      <c r="F739" s="199" t="s">
        <v>139</v>
      </c>
      <c r="G739" s="197"/>
      <c r="H739" s="198" t="s">
        <v>1</v>
      </c>
      <c r="I739" s="197"/>
      <c r="J739" s="197"/>
      <c r="K739" s="197"/>
      <c r="L739" s="201"/>
      <c r="M739" s="202"/>
      <c r="N739" s="203"/>
      <c r="O739" s="203"/>
      <c r="P739" s="203"/>
      <c r="Q739" s="203"/>
      <c r="R739" s="203"/>
      <c r="S739" s="203"/>
      <c r="T739" s="204"/>
      <c r="AT739" s="205" t="s">
        <v>135</v>
      </c>
      <c r="AU739" s="205" t="s">
        <v>82</v>
      </c>
      <c r="AV739" s="12" t="s">
        <v>82</v>
      </c>
      <c r="AW739" s="12" t="s">
        <v>30</v>
      </c>
      <c r="AX739" s="12" t="s">
        <v>74</v>
      </c>
      <c r="AY739" s="205" t="s">
        <v>125</v>
      </c>
    </row>
    <row r="740" spans="1:65" s="2" customFormat="1" ht="21.75" customHeight="1">
      <c r="A740" s="33"/>
      <c r="B740" s="34"/>
      <c r="C740" s="177" t="s">
        <v>458</v>
      </c>
      <c r="D740" s="177" t="s">
        <v>126</v>
      </c>
      <c r="E740" s="178" t="s">
        <v>459</v>
      </c>
      <c r="F740" s="179" t="s">
        <v>460</v>
      </c>
      <c r="G740" s="180" t="s">
        <v>159</v>
      </c>
      <c r="H740" s="181">
        <v>1252</v>
      </c>
      <c r="I740" s="241"/>
      <c r="J740" s="183">
        <f>ROUND(I740*H740,2)</f>
        <v>0</v>
      </c>
      <c r="K740" s="179" t="s">
        <v>130</v>
      </c>
      <c r="L740" s="184"/>
      <c r="M740" s="185" t="s">
        <v>1</v>
      </c>
      <c r="N740" s="186" t="s">
        <v>39</v>
      </c>
      <c r="O740" s="70"/>
      <c r="P740" s="187">
        <f>O740*H740</f>
        <v>0</v>
      </c>
      <c r="Q740" s="187">
        <v>2.1000000000000001E-4</v>
      </c>
      <c r="R740" s="187">
        <f>Q740*H740</f>
        <v>0.26291999999999999</v>
      </c>
      <c r="S740" s="187">
        <v>0</v>
      </c>
      <c r="T740" s="188">
        <f>S740*H740</f>
        <v>0</v>
      </c>
      <c r="U740" s="33"/>
      <c r="V740" s="33"/>
      <c r="W740" s="33"/>
      <c r="X740" s="33"/>
      <c r="Y740" s="33"/>
      <c r="Z740" s="33"/>
      <c r="AA740" s="33"/>
      <c r="AB740" s="33"/>
      <c r="AC740" s="33"/>
      <c r="AD740" s="33"/>
      <c r="AE740" s="33"/>
      <c r="AR740" s="189" t="s">
        <v>131</v>
      </c>
      <c r="AT740" s="189" t="s">
        <v>126</v>
      </c>
      <c r="AU740" s="189" t="s">
        <v>82</v>
      </c>
      <c r="AY740" s="16" t="s">
        <v>125</v>
      </c>
      <c r="BE740" s="190">
        <f>IF(N740="základní",J740,0)</f>
        <v>0</v>
      </c>
      <c r="BF740" s="190">
        <f>IF(N740="snížená",J740,0)</f>
        <v>0</v>
      </c>
      <c r="BG740" s="190">
        <f>IF(N740="zákl. přenesená",J740,0)</f>
        <v>0</v>
      </c>
      <c r="BH740" s="190">
        <f>IF(N740="sníž. přenesená",J740,0)</f>
        <v>0</v>
      </c>
      <c r="BI740" s="190">
        <f>IF(N740="nulová",J740,0)</f>
        <v>0</v>
      </c>
      <c r="BJ740" s="16" t="s">
        <v>82</v>
      </c>
      <c r="BK740" s="190">
        <f>ROUND(I740*H740,2)</f>
        <v>0</v>
      </c>
      <c r="BL740" s="16" t="s">
        <v>132</v>
      </c>
      <c r="BM740" s="189" t="s">
        <v>461</v>
      </c>
    </row>
    <row r="741" spans="1:65" s="2" customFormat="1">
      <c r="A741" s="33"/>
      <c r="B741" s="34"/>
      <c r="C741" s="35"/>
      <c r="D741" s="191" t="s">
        <v>134</v>
      </c>
      <c r="E741" s="35"/>
      <c r="F741" s="192" t="s">
        <v>460</v>
      </c>
      <c r="G741" s="35"/>
      <c r="H741" s="35"/>
      <c r="I741" s="35"/>
      <c r="J741" s="35"/>
      <c r="K741" s="35"/>
      <c r="L741" s="38"/>
      <c r="M741" s="194"/>
      <c r="N741" s="195"/>
      <c r="O741" s="70"/>
      <c r="P741" s="70"/>
      <c r="Q741" s="70"/>
      <c r="R741" s="70"/>
      <c r="S741" s="70"/>
      <c r="T741" s="71"/>
      <c r="U741" s="33"/>
      <c r="V741" s="33"/>
      <c r="W741" s="33"/>
      <c r="X741" s="33"/>
      <c r="Y741" s="33"/>
      <c r="Z741" s="33"/>
      <c r="AA741" s="33"/>
      <c r="AB741" s="33"/>
      <c r="AC741" s="33"/>
      <c r="AD741" s="33"/>
      <c r="AE741" s="33"/>
      <c r="AT741" s="16" t="s">
        <v>134</v>
      </c>
      <c r="AU741" s="16" t="s">
        <v>82</v>
      </c>
    </row>
    <row r="742" spans="1:65" s="12" customFormat="1">
      <c r="B742" s="196"/>
      <c r="C742" s="197"/>
      <c r="D742" s="191" t="s">
        <v>135</v>
      </c>
      <c r="E742" s="198" t="s">
        <v>1</v>
      </c>
      <c r="F742" s="199" t="s">
        <v>380</v>
      </c>
      <c r="G742" s="197"/>
      <c r="H742" s="198" t="s">
        <v>1</v>
      </c>
      <c r="I742" s="197"/>
      <c r="J742" s="197"/>
      <c r="K742" s="197"/>
      <c r="L742" s="201"/>
      <c r="M742" s="202"/>
      <c r="N742" s="203"/>
      <c r="O742" s="203"/>
      <c r="P742" s="203"/>
      <c r="Q742" s="203"/>
      <c r="R742" s="203"/>
      <c r="S742" s="203"/>
      <c r="T742" s="204"/>
      <c r="AT742" s="205" t="s">
        <v>135</v>
      </c>
      <c r="AU742" s="205" t="s">
        <v>82</v>
      </c>
      <c r="AV742" s="12" t="s">
        <v>82</v>
      </c>
      <c r="AW742" s="12" t="s">
        <v>30</v>
      </c>
      <c r="AX742" s="12" t="s">
        <v>74</v>
      </c>
      <c r="AY742" s="205" t="s">
        <v>125</v>
      </c>
    </row>
    <row r="743" spans="1:65" s="13" customFormat="1">
      <c r="B743" s="206"/>
      <c r="C743" s="207"/>
      <c r="D743" s="191" t="s">
        <v>135</v>
      </c>
      <c r="E743" s="208" t="s">
        <v>1</v>
      </c>
      <c r="F743" s="209" t="s">
        <v>462</v>
      </c>
      <c r="G743" s="207"/>
      <c r="H743" s="210">
        <v>130</v>
      </c>
      <c r="I743" s="207"/>
      <c r="J743" s="207"/>
      <c r="K743" s="207"/>
      <c r="L743" s="212"/>
      <c r="M743" s="213"/>
      <c r="N743" s="214"/>
      <c r="O743" s="214"/>
      <c r="P743" s="214"/>
      <c r="Q743" s="214"/>
      <c r="R743" s="214"/>
      <c r="S743" s="214"/>
      <c r="T743" s="215"/>
      <c r="AT743" s="216" t="s">
        <v>135</v>
      </c>
      <c r="AU743" s="216" t="s">
        <v>82</v>
      </c>
      <c r="AV743" s="13" t="s">
        <v>84</v>
      </c>
      <c r="AW743" s="13" t="s">
        <v>30</v>
      </c>
      <c r="AX743" s="13" t="s">
        <v>74</v>
      </c>
      <c r="AY743" s="216" t="s">
        <v>125</v>
      </c>
    </row>
    <row r="744" spans="1:65" s="12" customFormat="1">
      <c r="B744" s="196"/>
      <c r="C744" s="197"/>
      <c r="D744" s="191" t="s">
        <v>135</v>
      </c>
      <c r="E744" s="198" t="s">
        <v>1</v>
      </c>
      <c r="F744" s="199" t="s">
        <v>463</v>
      </c>
      <c r="G744" s="197"/>
      <c r="H744" s="198" t="s">
        <v>1</v>
      </c>
      <c r="I744" s="197"/>
      <c r="J744" s="197"/>
      <c r="K744" s="197"/>
      <c r="L744" s="201"/>
      <c r="M744" s="202"/>
      <c r="N744" s="203"/>
      <c r="O744" s="203"/>
      <c r="P744" s="203"/>
      <c r="Q744" s="203"/>
      <c r="R744" s="203"/>
      <c r="S744" s="203"/>
      <c r="T744" s="204"/>
      <c r="AT744" s="205" t="s">
        <v>135</v>
      </c>
      <c r="AU744" s="205" t="s">
        <v>82</v>
      </c>
      <c r="AV744" s="12" t="s">
        <v>82</v>
      </c>
      <c r="AW744" s="12" t="s">
        <v>30</v>
      </c>
      <c r="AX744" s="12" t="s">
        <v>74</v>
      </c>
      <c r="AY744" s="205" t="s">
        <v>125</v>
      </c>
    </row>
    <row r="745" spans="1:65" s="13" customFormat="1">
      <c r="B745" s="206"/>
      <c r="C745" s="207"/>
      <c r="D745" s="191" t="s">
        <v>135</v>
      </c>
      <c r="E745" s="208" t="s">
        <v>1</v>
      </c>
      <c r="F745" s="209" t="s">
        <v>464</v>
      </c>
      <c r="G745" s="207"/>
      <c r="H745" s="210">
        <v>1125.04</v>
      </c>
      <c r="I745" s="207"/>
      <c r="J745" s="207"/>
      <c r="K745" s="207"/>
      <c r="L745" s="212"/>
      <c r="M745" s="213"/>
      <c r="N745" s="214"/>
      <c r="O745" s="214"/>
      <c r="P745" s="214"/>
      <c r="Q745" s="214"/>
      <c r="R745" s="214"/>
      <c r="S745" s="214"/>
      <c r="T745" s="215"/>
      <c r="AT745" s="216" t="s">
        <v>135</v>
      </c>
      <c r="AU745" s="216" t="s">
        <v>82</v>
      </c>
      <c r="AV745" s="13" t="s">
        <v>84</v>
      </c>
      <c r="AW745" s="13" t="s">
        <v>30</v>
      </c>
      <c r="AX745" s="13" t="s">
        <v>74</v>
      </c>
      <c r="AY745" s="216" t="s">
        <v>125</v>
      </c>
    </row>
    <row r="746" spans="1:65" s="13" customFormat="1">
      <c r="B746" s="206"/>
      <c r="C746" s="207"/>
      <c r="D746" s="191" t="s">
        <v>135</v>
      </c>
      <c r="E746" s="208" t="s">
        <v>1</v>
      </c>
      <c r="F746" s="209" t="s">
        <v>465</v>
      </c>
      <c r="G746" s="207"/>
      <c r="H746" s="210">
        <v>0.96</v>
      </c>
      <c r="I746" s="207"/>
      <c r="J746" s="207"/>
      <c r="K746" s="207"/>
      <c r="L746" s="212"/>
      <c r="M746" s="213"/>
      <c r="N746" s="214"/>
      <c r="O746" s="214"/>
      <c r="P746" s="214"/>
      <c r="Q746" s="214"/>
      <c r="R746" s="214"/>
      <c r="S746" s="214"/>
      <c r="T746" s="215"/>
      <c r="AT746" s="216" t="s">
        <v>135</v>
      </c>
      <c r="AU746" s="216" t="s">
        <v>82</v>
      </c>
      <c r="AV746" s="13" t="s">
        <v>84</v>
      </c>
      <c r="AW746" s="13" t="s">
        <v>30</v>
      </c>
      <c r="AX746" s="13" t="s">
        <v>74</v>
      </c>
      <c r="AY746" s="216" t="s">
        <v>125</v>
      </c>
    </row>
    <row r="747" spans="1:65" s="12" customFormat="1">
      <c r="B747" s="196"/>
      <c r="C747" s="197"/>
      <c r="D747" s="191" t="s">
        <v>135</v>
      </c>
      <c r="E747" s="198" t="s">
        <v>1</v>
      </c>
      <c r="F747" s="199" t="s">
        <v>466</v>
      </c>
      <c r="G747" s="197"/>
      <c r="H747" s="198" t="s">
        <v>1</v>
      </c>
      <c r="I747" s="197"/>
      <c r="J747" s="197"/>
      <c r="K747" s="197"/>
      <c r="L747" s="201"/>
      <c r="M747" s="202"/>
      <c r="N747" s="203"/>
      <c r="O747" s="203"/>
      <c r="P747" s="203"/>
      <c r="Q747" s="203"/>
      <c r="R747" s="203"/>
      <c r="S747" s="203"/>
      <c r="T747" s="204"/>
      <c r="AT747" s="205" t="s">
        <v>135</v>
      </c>
      <c r="AU747" s="205" t="s">
        <v>82</v>
      </c>
      <c r="AV747" s="12" t="s">
        <v>82</v>
      </c>
      <c r="AW747" s="12" t="s">
        <v>30</v>
      </c>
      <c r="AX747" s="12" t="s">
        <v>74</v>
      </c>
      <c r="AY747" s="205" t="s">
        <v>125</v>
      </c>
    </row>
    <row r="748" spans="1:65" s="13" customFormat="1">
      <c r="B748" s="206"/>
      <c r="C748" s="207"/>
      <c r="D748" s="191" t="s">
        <v>135</v>
      </c>
      <c r="E748" s="208" t="s">
        <v>1</v>
      </c>
      <c r="F748" s="209" t="s">
        <v>467</v>
      </c>
      <c r="G748" s="207"/>
      <c r="H748" s="210">
        <v>-16</v>
      </c>
      <c r="I748" s="207"/>
      <c r="J748" s="207"/>
      <c r="K748" s="207"/>
      <c r="L748" s="212"/>
      <c r="M748" s="213"/>
      <c r="N748" s="214"/>
      <c r="O748" s="214"/>
      <c r="P748" s="214"/>
      <c r="Q748" s="214"/>
      <c r="R748" s="214"/>
      <c r="S748" s="214"/>
      <c r="T748" s="215"/>
      <c r="AT748" s="216" t="s">
        <v>135</v>
      </c>
      <c r="AU748" s="216" t="s">
        <v>82</v>
      </c>
      <c r="AV748" s="13" t="s">
        <v>84</v>
      </c>
      <c r="AW748" s="13" t="s">
        <v>30</v>
      </c>
      <c r="AX748" s="13" t="s">
        <v>74</v>
      </c>
      <c r="AY748" s="216" t="s">
        <v>125</v>
      </c>
    </row>
    <row r="749" spans="1:65" s="12" customFormat="1">
      <c r="B749" s="196"/>
      <c r="C749" s="197"/>
      <c r="D749" s="191" t="s">
        <v>135</v>
      </c>
      <c r="E749" s="198" t="s">
        <v>1</v>
      </c>
      <c r="F749" s="199" t="s">
        <v>252</v>
      </c>
      <c r="G749" s="197"/>
      <c r="H749" s="198" t="s">
        <v>1</v>
      </c>
      <c r="I749" s="197"/>
      <c r="J749" s="197"/>
      <c r="K749" s="197"/>
      <c r="L749" s="201"/>
      <c r="M749" s="202"/>
      <c r="N749" s="203"/>
      <c r="O749" s="203"/>
      <c r="P749" s="203"/>
      <c r="Q749" s="203"/>
      <c r="R749" s="203"/>
      <c r="S749" s="203"/>
      <c r="T749" s="204"/>
      <c r="AT749" s="205" t="s">
        <v>135</v>
      </c>
      <c r="AU749" s="205" t="s">
        <v>82</v>
      </c>
      <c r="AV749" s="12" t="s">
        <v>82</v>
      </c>
      <c r="AW749" s="12" t="s">
        <v>30</v>
      </c>
      <c r="AX749" s="12" t="s">
        <v>74</v>
      </c>
      <c r="AY749" s="205" t="s">
        <v>125</v>
      </c>
    </row>
    <row r="750" spans="1:65" s="13" customFormat="1">
      <c r="B750" s="206"/>
      <c r="C750" s="207"/>
      <c r="D750" s="191" t="s">
        <v>135</v>
      </c>
      <c r="E750" s="208" t="s">
        <v>1</v>
      </c>
      <c r="F750" s="209" t="s">
        <v>468</v>
      </c>
      <c r="G750" s="207"/>
      <c r="H750" s="210">
        <v>12</v>
      </c>
      <c r="I750" s="207"/>
      <c r="J750" s="207"/>
      <c r="K750" s="207"/>
      <c r="L750" s="212"/>
      <c r="M750" s="213"/>
      <c r="N750" s="214"/>
      <c r="O750" s="214"/>
      <c r="P750" s="214"/>
      <c r="Q750" s="214"/>
      <c r="R750" s="214"/>
      <c r="S750" s="214"/>
      <c r="T750" s="215"/>
      <c r="AT750" s="216" t="s">
        <v>135</v>
      </c>
      <c r="AU750" s="216" t="s">
        <v>82</v>
      </c>
      <c r="AV750" s="13" t="s">
        <v>84</v>
      </c>
      <c r="AW750" s="13" t="s">
        <v>30</v>
      </c>
      <c r="AX750" s="13" t="s">
        <v>74</v>
      </c>
      <c r="AY750" s="216" t="s">
        <v>125</v>
      </c>
    </row>
    <row r="751" spans="1:65" s="14" customFormat="1">
      <c r="B751" s="217"/>
      <c r="C751" s="218"/>
      <c r="D751" s="191" t="s">
        <v>135</v>
      </c>
      <c r="E751" s="219" t="s">
        <v>1</v>
      </c>
      <c r="F751" s="220" t="s">
        <v>138</v>
      </c>
      <c r="G751" s="218"/>
      <c r="H751" s="221">
        <v>1252</v>
      </c>
      <c r="I751" s="218"/>
      <c r="J751" s="218"/>
      <c r="K751" s="218"/>
      <c r="L751" s="223"/>
      <c r="M751" s="224"/>
      <c r="N751" s="225"/>
      <c r="O751" s="225"/>
      <c r="P751" s="225"/>
      <c r="Q751" s="225"/>
      <c r="R751" s="225"/>
      <c r="S751" s="225"/>
      <c r="T751" s="226"/>
      <c r="AT751" s="227" t="s">
        <v>135</v>
      </c>
      <c r="AU751" s="227" t="s">
        <v>82</v>
      </c>
      <c r="AV751" s="14" t="s">
        <v>132</v>
      </c>
      <c r="AW751" s="14" t="s">
        <v>30</v>
      </c>
      <c r="AX751" s="14" t="s">
        <v>82</v>
      </c>
      <c r="AY751" s="227" t="s">
        <v>125</v>
      </c>
    </row>
    <row r="752" spans="1:65" s="12" customFormat="1">
      <c r="B752" s="196"/>
      <c r="C752" s="197"/>
      <c r="D752" s="191" t="s">
        <v>135</v>
      </c>
      <c r="E752" s="198" t="s">
        <v>1</v>
      </c>
      <c r="F752" s="199" t="s">
        <v>139</v>
      </c>
      <c r="G752" s="197"/>
      <c r="H752" s="198" t="s">
        <v>1</v>
      </c>
      <c r="I752" s="197"/>
      <c r="J752" s="197"/>
      <c r="K752" s="197"/>
      <c r="L752" s="201"/>
      <c r="M752" s="202"/>
      <c r="N752" s="203"/>
      <c r="O752" s="203"/>
      <c r="P752" s="203"/>
      <c r="Q752" s="203"/>
      <c r="R752" s="203"/>
      <c r="S752" s="203"/>
      <c r="T752" s="204"/>
      <c r="AT752" s="205" t="s">
        <v>135</v>
      </c>
      <c r="AU752" s="205" t="s">
        <v>82</v>
      </c>
      <c r="AV752" s="12" t="s">
        <v>82</v>
      </c>
      <c r="AW752" s="12" t="s">
        <v>30</v>
      </c>
      <c r="AX752" s="12" t="s">
        <v>74</v>
      </c>
      <c r="AY752" s="205" t="s">
        <v>125</v>
      </c>
    </row>
    <row r="753" spans="1:65" s="2" customFormat="1" ht="21.75" customHeight="1">
      <c r="A753" s="33"/>
      <c r="B753" s="34"/>
      <c r="C753" s="177" t="s">
        <v>469</v>
      </c>
      <c r="D753" s="177" t="s">
        <v>126</v>
      </c>
      <c r="E753" s="178" t="s">
        <v>470</v>
      </c>
      <c r="F753" s="179" t="s">
        <v>471</v>
      </c>
      <c r="G753" s="180" t="s">
        <v>159</v>
      </c>
      <c r="H753" s="181">
        <v>1160</v>
      </c>
      <c r="I753" s="241"/>
      <c r="J753" s="183">
        <f>ROUND(I753*H753,2)</f>
        <v>0</v>
      </c>
      <c r="K753" s="179" t="s">
        <v>130</v>
      </c>
      <c r="L753" s="184"/>
      <c r="M753" s="185" t="s">
        <v>1</v>
      </c>
      <c r="N753" s="186" t="s">
        <v>39</v>
      </c>
      <c r="O753" s="70"/>
      <c r="P753" s="187">
        <f>O753*H753</f>
        <v>0</v>
      </c>
      <c r="Q753" s="187">
        <v>1.8000000000000001E-4</v>
      </c>
      <c r="R753" s="187">
        <f>Q753*H753</f>
        <v>0.20880000000000001</v>
      </c>
      <c r="S753" s="187">
        <v>0</v>
      </c>
      <c r="T753" s="188">
        <f>S753*H753</f>
        <v>0</v>
      </c>
      <c r="U753" s="33"/>
      <c r="V753" s="33"/>
      <c r="W753" s="33"/>
      <c r="X753" s="33"/>
      <c r="Y753" s="33"/>
      <c r="Z753" s="33"/>
      <c r="AA753" s="33"/>
      <c r="AB753" s="33"/>
      <c r="AC753" s="33"/>
      <c r="AD753" s="33"/>
      <c r="AE753" s="33"/>
      <c r="AR753" s="189" t="s">
        <v>131</v>
      </c>
      <c r="AT753" s="189" t="s">
        <v>126</v>
      </c>
      <c r="AU753" s="189" t="s">
        <v>82</v>
      </c>
      <c r="AY753" s="16" t="s">
        <v>125</v>
      </c>
      <c r="BE753" s="190">
        <f>IF(N753="základní",J753,0)</f>
        <v>0</v>
      </c>
      <c r="BF753" s="190">
        <f>IF(N753="snížená",J753,0)</f>
        <v>0</v>
      </c>
      <c r="BG753" s="190">
        <f>IF(N753="zákl. přenesená",J753,0)</f>
        <v>0</v>
      </c>
      <c r="BH753" s="190">
        <f>IF(N753="sníž. přenesená",J753,0)</f>
        <v>0</v>
      </c>
      <c r="BI753" s="190">
        <f>IF(N753="nulová",J753,0)</f>
        <v>0</v>
      </c>
      <c r="BJ753" s="16" t="s">
        <v>82</v>
      </c>
      <c r="BK753" s="190">
        <f>ROUND(I753*H753,2)</f>
        <v>0</v>
      </c>
      <c r="BL753" s="16" t="s">
        <v>132</v>
      </c>
      <c r="BM753" s="189" t="s">
        <v>472</v>
      </c>
    </row>
    <row r="754" spans="1:65" s="2" customFormat="1">
      <c r="A754" s="33"/>
      <c r="B754" s="34"/>
      <c r="C754" s="35"/>
      <c r="D754" s="191" t="s">
        <v>134</v>
      </c>
      <c r="E754" s="35"/>
      <c r="F754" s="192" t="s">
        <v>471</v>
      </c>
      <c r="G754" s="35"/>
      <c r="H754" s="35"/>
      <c r="I754" s="35"/>
      <c r="J754" s="35"/>
      <c r="K754" s="35"/>
      <c r="L754" s="38"/>
      <c r="M754" s="194"/>
      <c r="N754" s="195"/>
      <c r="O754" s="70"/>
      <c r="P754" s="70"/>
      <c r="Q754" s="70"/>
      <c r="R754" s="70"/>
      <c r="S754" s="70"/>
      <c r="T754" s="71"/>
      <c r="U754" s="33"/>
      <c r="V754" s="33"/>
      <c r="W754" s="33"/>
      <c r="X754" s="33"/>
      <c r="Y754" s="33"/>
      <c r="Z754" s="33"/>
      <c r="AA754" s="33"/>
      <c r="AB754" s="33"/>
      <c r="AC754" s="33"/>
      <c r="AD754" s="33"/>
      <c r="AE754" s="33"/>
      <c r="AT754" s="16" t="s">
        <v>134</v>
      </c>
      <c r="AU754" s="16" t="s">
        <v>82</v>
      </c>
    </row>
    <row r="755" spans="1:65" s="12" customFormat="1">
      <c r="B755" s="196"/>
      <c r="C755" s="197"/>
      <c r="D755" s="191" t="s">
        <v>135</v>
      </c>
      <c r="E755" s="198" t="s">
        <v>1</v>
      </c>
      <c r="F755" s="199" t="s">
        <v>463</v>
      </c>
      <c r="G755" s="197"/>
      <c r="H755" s="198" t="s">
        <v>1</v>
      </c>
      <c r="I755" s="197"/>
      <c r="J755" s="197"/>
      <c r="K755" s="197"/>
      <c r="L755" s="201"/>
      <c r="M755" s="202"/>
      <c r="N755" s="203"/>
      <c r="O755" s="203"/>
      <c r="P755" s="203"/>
      <c r="Q755" s="203"/>
      <c r="R755" s="203"/>
      <c r="S755" s="203"/>
      <c r="T755" s="204"/>
      <c r="AT755" s="205" t="s">
        <v>135</v>
      </c>
      <c r="AU755" s="205" t="s">
        <v>82</v>
      </c>
      <c r="AV755" s="12" t="s">
        <v>82</v>
      </c>
      <c r="AW755" s="12" t="s">
        <v>30</v>
      </c>
      <c r="AX755" s="12" t="s">
        <v>74</v>
      </c>
      <c r="AY755" s="205" t="s">
        <v>125</v>
      </c>
    </row>
    <row r="756" spans="1:65" s="13" customFormat="1">
      <c r="B756" s="206"/>
      <c r="C756" s="207"/>
      <c r="D756" s="191" t="s">
        <v>135</v>
      </c>
      <c r="E756" s="208" t="s">
        <v>1</v>
      </c>
      <c r="F756" s="209" t="s">
        <v>473</v>
      </c>
      <c r="G756" s="207"/>
      <c r="H756" s="210">
        <v>16</v>
      </c>
      <c r="I756" s="207"/>
      <c r="J756" s="207"/>
      <c r="K756" s="207"/>
      <c r="L756" s="212"/>
      <c r="M756" s="213"/>
      <c r="N756" s="214"/>
      <c r="O756" s="214"/>
      <c r="P756" s="214"/>
      <c r="Q756" s="214"/>
      <c r="R756" s="214"/>
      <c r="S756" s="214"/>
      <c r="T756" s="215"/>
      <c r="AT756" s="216" t="s">
        <v>135</v>
      </c>
      <c r="AU756" s="216" t="s">
        <v>82</v>
      </c>
      <c r="AV756" s="13" t="s">
        <v>84</v>
      </c>
      <c r="AW756" s="13" t="s">
        <v>30</v>
      </c>
      <c r="AX756" s="13" t="s">
        <v>74</v>
      </c>
      <c r="AY756" s="216" t="s">
        <v>125</v>
      </c>
    </row>
    <row r="757" spans="1:65" s="12" customFormat="1">
      <c r="B757" s="196"/>
      <c r="C757" s="197"/>
      <c r="D757" s="191" t="s">
        <v>135</v>
      </c>
      <c r="E757" s="198" t="s">
        <v>1</v>
      </c>
      <c r="F757" s="199" t="s">
        <v>253</v>
      </c>
      <c r="G757" s="197"/>
      <c r="H757" s="198" t="s">
        <v>1</v>
      </c>
      <c r="I757" s="197"/>
      <c r="J757" s="197"/>
      <c r="K757" s="197"/>
      <c r="L757" s="201"/>
      <c r="M757" s="202"/>
      <c r="N757" s="203"/>
      <c r="O757" s="203"/>
      <c r="P757" s="203"/>
      <c r="Q757" s="203"/>
      <c r="R757" s="203"/>
      <c r="S757" s="203"/>
      <c r="T757" s="204"/>
      <c r="AT757" s="205" t="s">
        <v>135</v>
      </c>
      <c r="AU757" s="205" t="s">
        <v>82</v>
      </c>
      <c r="AV757" s="12" t="s">
        <v>82</v>
      </c>
      <c r="AW757" s="12" t="s">
        <v>30</v>
      </c>
      <c r="AX757" s="12" t="s">
        <v>74</v>
      </c>
      <c r="AY757" s="205" t="s">
        <v>125</v>
      </c>
    </row>
    <row r="758" spans="1:65" s="13" customFormat="1">
      <c r="B758" s="206"/>
      <c r="C758" s="207"/>
      <c r="D758" s="191" t="s">
        <v>135</v>
      </c>
      <c r="E758" s="208" t="s">
        <v>1</v>
      </c>
      <c r="F758" s="209" t="s">
        <v>474</v>
      </c>
      <c r="G758" s="207"/>
      <c r="H758" s="210">
        <v>6</v>
      </c>
      <c r="I758" s="207"/>
      <c r="J758" s="207"/>
      <c r="K758" s="207"/>
      <c r="L758" s="212"/>
      <c r="M758" s="213"/>
      <c r="N758" s="214"/>
      <c r="O758" s="214"/>
      <c r="P758" s="214"/>
      <c r="Q758" s="214"/>
      <c r="R758" s="214"/>
      <c r="S758" s="214"/>
      <c r="T758" s="215"/>
      <c r="AT758" s="216" t="s">
        <v>135</v>
      </c>
      <c r="AU758" s="216" t="s">
        <v>82</v>
      </c>
      <c r="AV758" s="13" t="s">
        <v>84</v>
      </c>
      <c r="AW758" s="13" t="s">
        <v>30</v>
      </c>
      <c r="AX758" s="13" t="s">
        <v>74</v>
      </c>
      <c r="AY758" s="216" t="s">
        <v>125</v>
      </c>
    </row>
    <row r="759" spans="1:65" s="12" customFormat="1">
      <c r="B759" s="196"/>
      <c r="C759" s="197"/>
      <c r="D759" s="191" t="s">
        <v>135</v>
      </c>
      <c r="E759" s="198" t="s">
        <v>1</v>
      </c>
      <c r="F759" s="199" t="s">
        <v>254</v>
      </c>
      <c r="G759" s="197"/>
      <c r="H759" s="198" t="s">
        <v>1</v>
      </c>
      <c r="I759" s="197"/>
      <c r="J759" s="197"/>
      <c r="K759" s="197"/>
      <c r="L759" s="201"/>
      <c r="M759" s="202"/>
      <c r="N759" s="203"/>
      <c r="O759" s="203"/>
      <c r="P759" s="203"/>
      <c r="Q759" s="203"/>
      <c r="R759" s="203"/>
      <c r="S759" s="203"/>
      <c r="T759" s="204"/>
      <c r="AT759" s="205" t="s">
        <v>135</v>
      </c>
      <c r="AU759" s="205" t="s">
        <v>82</v>
      </c>
      <c r="AV759" s="12" t="s">
        <v>82</v>
      </c>
      <c r="AW759" s="12" t="s">
        <v>30</v>
      </c>
      <c r="AX759" s="12" t="s">
        <v>74</v>
      </c>
      <c r="AY759" s="205" t="s">
        <v>125</v>
      </c>
    </row>
    <row r="760" spans="1:65" s="13" customFormat="1">
      <c r="B760" s="206"/>
      <c r="C760" s="207"/>
      <c r="D760" s="191" t="s">
        <v>135</v>
      </c>
      <c r="E760" s="208" t="s">
        <v>1</v>
      </c>
      <c r="F760" s="209" t="s">
        <v>150</v>
      </c>
      <c r="G760" s="207"/>
      <c r="H760" s="210">
        <v>10</v>
      </c>
      <c r="I760" s="207"/>
      <c r="J760" s="207"/>
      <c r="K760" s="207"/>
      <c r="L760" s="212"/>
      <c r="M760" s="213"/>
      <c r="N760" s="214"/>
      <c r="O760" s="214"/>
      <c r="P760" s="214"/>
      <c r="Q760" s="214"/>
      <c r="R760" s="214"/>
      <c r="S760" s="214"/>
      <c r="T760" s="215"/>
      <c r="AT760" s="216" t="s">
        <v>135</v>
      </c>
      <c r="AU760" s="216" t="s">
        <v>82</v>
      </c>
      <c r="AV760" s="13" t="s">
        <v>84</v>
      </c>
      <c r="AW760" s="13" t="s">
        <v>30</v>
      </c>
      <c r="AX760" s="13" t="s">
        <v>74</v>
      </c>
      <c r="AY760" s="216" t="s">
        <v>125</v>
      </c>
    </row>
    <row r="761" spans="1:65" s="12" customFormat="1">
      <c r="B761" s="196"/>
      <c r="C761" s="197"/>
      <c r="D761" s="191" t="s">
        <v>135</v>
      </c>
      <c r="E761" s="198" t="s">
        <v>1</v>
      </c>
      <c r="F761" s="199" t="s">
        <v>255</v>
      </c>
      <c r="G761" s="197"/>
      <c r="H761" s="198" t="s">
        <v>1</v>
      </c>
      <c r="I761" s="197"/>
      <c r="J761" s="197"/>
      <c r="K761" s="197"/>
      <c r="L761" s="201"/>
      <c r="M761" s="202"/>
      <c r="N761" s="203"/>
      <c r="O761" s="203"/>
      <c r="P761" s="203"/>
      <c r="Q761" s="203"/>
      <c r="R761" s="203"/>
      <c r="S761" s="203"/>
      <c r="T761" s="204"/>
      <c r="AT761" s="205" t="s">
        <v>135</v>
      </c>
      <c r="AU761" s="205" t="s">
        <v>82</v>
      </c>
      <c r="AV761" s="12" t="s">
        <v>82</v>
      </c>
      <c r="AW761" s="12" t="s">
        <v>30</v>
      </c>
      <c r="AX761" s="12" t="s">
        <v>74</v>
      </c>
      <c r="AY761" s="205" t="s">
        <v>125</v>
      </c>
    </row>
    <row r="762" spans="1:65" s="13" customFormat="1">
      <c r="B762" s="206"/>
      <c r="C762" s="207"/>
      <c r="D762" s="191" t="s">
        <v>135</v>
      </c>
      <c r="E762" s="208" t="s">
        <v>1</v>
      </c>
      <c r="F762" s="209" t="s">
        <v>475</v>
      </c>
      <c r="G762" s="207"/>
      <c r="H762" s="210">
        <v>4</v>
      </c>
      <c r="I762" s="207"/>
      <c r="J762" s="207"/>
      <c r="K762" s="207"/>
      <c r="L762" s="212"/>
      <c r="M762" s="213"/>
      <c r="N762" s="214"/>
      <c r="O762" s="214"/>
      <c r="P762" s="214"/>
      <c r="Q762" s="214"/>
      <c r="R762" s="214"/>
      <c r="S762" s="214"/>
      <c r="T762" s="215"/>
      <c r="AT762" s="216" t="s">
        <v>135</v>
      </c>
      <c r="AU762" s="216" t="s">
        <v>82</v>
      </c>
      <c r="AV762" s="13" t="s">
        <v>84</v>
      </c>
      <c r="AW762" s="13" t="s">
        <v>30</v>
      </c>
      <c r="AX762" s="13" t="s">
        <v>74</v>
      </c>
      <c r="AY762" s="216" t="s">
        <v>125</v>
      </c>
    </row>
    <row r="763" spans="1:65" s="12" customFormat="1">
      <c r="B763" s="196"/>
      <c r="C763" s="197"/>
      <c r="D763" s="191" t="s">
        <v>135</v>
      </c>
      <c r="E763" s="198" t="s">
        <v>1</v>
      </c>
      <c r="F763" s="199" t="s">
        <v>256</v>
      </c>
      <c r="G763" s="197"/>
      <c r="H763" s="198" t="s">
        <v>1</v>
      </c>
      <c r="I763" s="197"/>
      <c r="J763" s="197"/>
      <c r="K763" s="197"/>
      <c r="L763" s="201"/>
      <c r="M763" s="202"/>
      <c r="N763" s="203"/>
      <c r="O763" s="203"/>
      <c r="P763" s="203"/>
      <c r="Q763" s="203"/>
      <c r="R763" s="203"/>
      <c r="S763" s="203"/>
      <c r="T763" s="204"/>
      <c r="AT763" s="205" t="s">
        <v>135</v>
      </c>
      <c r="AU763" s="205" t="s">
        <v>82</v>
      </c>
      <c r="AV763" s="12" t="s">
        <v>82</v>
      </c>
      <c r="AW763" s="12" t="s">
        <v>30</v>
      </c>
      <c r="AX763" s="12" t="s">
        <v>74</v>
      </c>
      <c r="AY763" s="205" t="s">
        <v>125</v>
      </c>
    </row>
    <row r="764" spans="1:65" s="13" customFormat="1">
      <c r="B764" s="206"/>
      <c r="C764" s="207"/>
      <c r="D764" s="191" t="s">
        <v>135</v>
      </c>
      <c r="E764" s="208" t="s">
        <v>1</v>
      </c>
      <c r="F764" s="209" t="s">
        <v>473</v>
      </c>
      <c r="G764" s="207"/>
      <c r="H764" s="210">
        <v>16</v>
      </c>
      <c r="I764" s="207"/>
      <c r="J764" s="207"/>
      <c r="K764" s="207"/>
      <c r="L764" s="212"/>
      <c r="M764" s="213"/>
      <c r="N764" s="214"/>
      <c r="O764" s="214"/>
      <c r="P764" s="214"/>
      <c r="Q764" s="214"/>
      <c r="R764" s="214"/>
      <c r="S764" s="214"/>
      <c r="T764" s="215"/>
      <c r="AT764" s="216" t="s">
        <v>135</v>
      </c>
      <c r="AU764" s="216" t="s">
        <v>82</v>
      </c>
      <c r="AV764" s="13" t="s">
        <v>84</v>
      </c>
      <c r="AW764" s="13" t="s">
        <v>30</v>
      </c>
      <c r="AX764" s="13" t="s">
        <v>74</v>
      </c>
      <c r="AY764" s="216" t="s">
        <v>125</v>
      </c>
    </row>
    <row r="765" spans="1:65" s="12" customFormat="1">
      <c r="B765" s="196"/>
      <c r="C765" s="197"/>
      <c r="D765" s="191" t="s">
        <v>135</v>
      </c>
      <c r="E765" s="198" t="s">
        <v>1</v>
      </c>
      <c r="F765" s="199" t="s">
        <v>257</v>
      </c>
      <c r="G765" s="197"/>
      <c r="H765" s="198" t="s">
        <v>1</v>
      </c>
      <c r="I765" s="197"/>
      <c r="J765" s="197"/>
      <c r="K765" s="197"/>
      <c r="L765" s="201"/>
      <c r="M765" s="202"/>
      <c r="N765" s="203"/>
      <c r="O765" s="203"/>
      <c r="P765" s="203"/>
      <c r="Q765" s="203"/>
      <c r="R765" s="203"/>
      <c r="S765" s="203"/>
      <c r="T765" s="204"/>
      <c r="AT765" s="205" t="s">
        <v>135</v>
      </c>
      <c r="AU765" s="205" t="s">
        <v>82</v>
      </c>
      <c r="AV765" s="12" t="s">
        <v>82</v>
      </c>
      <c r="AW765" s="12" t="s">
        <v>30</v>
      </c>
      <c r="AX765" s="12" t="s">
        <v>74</v>
      </c>
      <c r="AY765" s="205" t="s">
        <v>125</v>
      </c>
    </row>
    <row r="766" spans="1:65" s="13" customFormat="1">
      <c r="B766" s="206"/>
      <c r="C766" s="207"/>
      <c r="D766" s="191" t="s">
        <v>135</v>
      </c>
      <c r="E766" s="208" t="s">
        <v>1</v>
      </c>
      <c r="F766" s="209" t="s">
        <v>150</v>
      </c>
      <c r="G766" s="207"/>
      <c r="H766" s="210">
        <v>10</v>
      </c>
      <c r="I766" s="207"/>
      <c r="J766" s="207"/>
      <c r="K766" s="207"/>
      <c r="L766" s="212"/>
      <c r="M766" s="213"/>
      <c r="N766" s="214"/>
      <c r="O766" s="214"/>
      <c r="P766" s="214"/>
      <c r="Q766" s="214"/>
      <c r="R766" s="214"/>
      <c r="S766" s="214"/>
      <c r="T766" s="215"/>
      <c r="AT766" s="216" t="s">
        <v>135</v>
      </c>
      <c r="AU766" s="216" t="s">
        <v>82</v>
      </c>
      <c r="AV766" s="13" t="s">
        <v>84</v>
      </c>
      <c r="AW766" s="13" t="s">
        <v>30</v>
      </c>
      <c r="AX766" s="13" t="s">
        <v>74</v>
      </c>
      <c r="AY766" s="216" t="s">
        <v>125</v>
      </c>
    </row>
    <row r="767" spans="1:65" s="12" customFormat="1">
      <c r="B767" s="196"/>
      <c r="C767" s="197"/>
      <c r="D767" s="191" t="s">
        <v>135</v>
      </c>
      <c r="E767" s="198" t="s">
        <v>1</v>
      </c>
      <c r="F767" s="199" t="s">
        <v>258</v>
      </c>
      <c r="G767" s="197"/>
      <c r="H767" s="198" t="s">
        <v>1</v>
      </c>
      <c r="I767" s="197"/>
      <c r="J767" s="197"/>
      <c r="K767" s="197"/>
      <c r="L767" s="201"/>
      <c r="M767" s="202"/>
      <c r="N767" s="203"/>
      <c r="O767" s="203"/>
      <c r="P767" s="203"/>
      <c r="Q767" s="203"/>
      <c r="R767" s="203"/>
      <c r="S767" s="203"/>
      <c r="T767" s="204"/>
      <c r="AT767" s="205" t="s">
        <v>135</v>
      </c>
      <c r="AU767" s="205" t="s">
        <v>82</v>
      </c>
      <c r="AV767" s="12" t="s">
        <v>82</v>
      </c>
      <c r="AW767" s="12" t="s">
        <v>30</v>
      </c>
      <c r="AX767" s="12" t="s">
        <v>74</v>
      </c>
      <c r="AY767" s="205" t="s">
        <v>125</v>
      </c>
    </row>
    <row r="768" spans="1:65" s="13" customFormat="1">
      <c r="B768" s="206"/>
      <c r="C768" s="207"/>
      <c r="D768" s="191" t="s">
        <v>135</v>
      </c>
      <c r="E768" s="208" t="s">
        <v>1</v>
      </c>
      <c r="F768" s="209" t="s">
        <v>144</v>
      </c>
      <c r="G768" s="207"/>
      <c r="H768" s="210">
        <v>20</v>
      </c>
      <c r="I768" s="207"/>
      <c r="J768" s="207"/>
      <c r="K768" s="207"/>
      <c r="L768" s="212"/>
      <c r="M768" s="213"/>
      <c r="N768" s="214"/>
      <c r="O768" s="214"/>
      <c r="P768" s="214"/>
      <c r="Q768" s="214"/>
      <c r="R768" s="214"/>
      <c r="S768" s="214"/>
      <c r="T768" s="215"/>
      <c r="AT768" s="216" t="s">
        <v>135</v>
      </c>
      <c r="AU768" s="216" t="s">
        <v>82</v>
      </c>
      <c r="AV768" s="13" t="s">
        <v>84</v>
      </c>
      <c r="AW768" s="13" t="s">
        <v>30</v>
      </c>
      <c r="AX768" s="13" t="s">
        <v>74</v>
      </c>
      <c r="AY768" s="216" t="s">
        <v>125</v>
      </c>
    </row>
    <row r="769" spans="1:65" s="12" customFormat="1">
      <c r="B769" s="196"/>
      <c r="C769" s="197"/>
      <c r="D769" s="191" t="s">
        <v>135</v>
      </c>
      <c r="E769" s="198" t="s">
        <v>1</v>
      </c>
      <c r="F769" s="199" t="s">
        <v>259</v>
      </c>
      <c r="G769" s="197"/>
      <c r="H769" s="198" t="s">
        <v>1</v>
      </c>
      <c r="I769" s="197"/>
      <c r="J769" s="197"/>
      <c r="K769" s="197"/>
      <c r="L769" s="201"/>
      <c r="M769" s="202"/>
      <c r="N769" s="203"/>
      <c r="O769" s="203"/>
      <c r="P769" s="203"/>
      <c r="Q769" s="203"/>
      <c r="R769" s="203"/>
      <c r="S769" s="203"/>
      <c r="T769" s="204"/>
      <c r="AT769" s="205" t="s">
        <v>135</v>
      </c>
      <c r="AU769" s="205" t="s">
        <v>82</v>
      </c>
      <c r="AV769" s="12" t="s">
        <v>82</v>
      </c>
      <c r="AW769" s="12" t="s">
        <v>30</v>
      </c>
      <c r="AX769" s="12" t="s">
        <v>74</v>
      </c>
      <c r="AY769" s="205" t="s">
        <v>125</v>
      </c>
    </row>
    <row r="770" spans="1:65" s="13" customFormat="1">
      <c r="B770" s="206"/>
      <c r="C770" s="207"/>
      <c r="D770" s="191" t="s">
        <v>135</v>
      </c>
      <c r="E770" s="208" t="s">
        <v>1</v>
      </c>
      <c r="F770" s="209" t="s">
        <v>473</v>
      </c>
      <c r="G770" s="207"/>
      <c r="H770" s="210">
        <v>16</v>
      </c>
      <c r="I770" s="207"/>
      <c r="J770" s="207"/>
      <c r="K770" s="207"/>
      <c r="L770" s="212"/>
      <c r="M770" s="213"/>
      <c r="N770" s="214"/>
      <c r="O770" s="214"/>
      <c r="P770" s="214"/>
      <c r="Q770" s="214"/>
      <c r="R770" s="214"/>
      <c r="S770" s="214"/>
      <c r="T770" s="215"/>
      <c r="AT770" s="216" t="s">
        <v>135</v>
      </c>
      <c r="AU770" s="216" t="s">
        <v>82</v>
      </c>
      <c r="AV770" s="13" t="s">
        <v>84</v>
      </c>
      <c r="AW770" s="13" t="s">
        <v>30</v>
      </c>
      <c r="AX770" s="13" t="s">
        <v>74</v>
      </c>
      <c r="AY770" s="216" t="s">
        <v>125</v>
      </c>
    </row>
    <row r="771" spans="1:65" s="12" customFormat="1">
      <c r="B771" s="196"/>
      <c r="C771" s="197"/>
      <c r="D771" s="191" t="s">
        <v>135</v>
      </c>
      <c r="E771" s="198" t="s">
        <v>1</v>
      </c>
      <c r="F771" s="199" t="s">
        <v>391</v>
      </c>
      <c r="G771" s="197"/>
      <c r="H771" s="198" t="s">
        <v>1</v>
      </c>
      <c r="I771" s="197"/>
      <c r="J771" s="197"/>
      <c r="K771" s="197"/>
      <c r="L771" s="201"/>
      <c r="M771" s="202"/>
      <c r="N771" s="203"/>
      <c r="O771" s="203"/>
      <c r="P771" s="203"/>
      <c r="Q771" s="203"/>
      <c r="R771" s="203"/>
      <c r="S771" s="203"/>
      <c r="T771" s="204"/>
      <c r="AT771" s="205" t="s">
        <v>135</v>
      </c>
      <c r="AU771" s="205" t="s">
        <v>82</v>
      </c>
      <c r="AV771" s="12" t="s">
        <v>82</v>
      </c>
      <c r="AW771" s="12" t="s">
        <v>30</v>
      </c>
      <c r="AX771" s="12" t="s">
        <v>74</v>
      </c>
      <c r="AY771" s="205" t="s">
        <v>125</v>
      </c>
    </row>
    <row r="772" spans="1:65" s="13" customFormat="1">
      <c r="B772" s="206"/>
      <c r="C772" s="207"/>
      <c r="D772" s="191" t="s">
        <v>135</v>
      </c>
      <c r="E772" s="208" t="s">
        <v>1</v>
      </c>
      <c r="F772" s="209" t="s">
        <v>144</v>
      </c>
      <c r="G772" s="207"/>
      <c r="H772" s="210">
        <v>20</v>
      </c>
      <c r="I772" s="207"/>
      <c r="J772" s="207"/>
      <c r="K772" s="207"/>
      <c r="L772" s="212"/>
      <c r="M772" s="213"/>
      <c r="N772" s="214"/>
      <c r="O772" s="214"/>
      <c r="P772" s="214"/>
      <c r="Q772" s="214"/>
      <c r="R772" s="214"/>
      <c r="S772" s="214"/>
      <c r="T772" s="215"/>
      <c r="AT772" s="216" t="s">
        <v>135</v>
      </c>
      <c r="AU772" s="216" t="s">
        <v>82</v>
      </c>
      <c r="AV772" s="13" t="s">
        <v>84</v>
      </c>
      <c r="AW772" s="13" t="s">
        <v>30</v>
      </c>
      <c r="AX772" s="13" t="s">
        <v>74</v>
      </c>
      <c r="AY772" s="216" t="s">
        <v>125</v>
      </c>
    </row>
    <row r="773" spans="1:65" s="12" customFormat="1">
      <c r="B773" s="196"/>
      <c r="C773" s="197"/>
      <c r="D773" s="191" t="s">
        <v>135</v>
      </c>
      <c r="E773" s="198" t="s">
        <v>1</v>
      </c>
      <c r="F773" s="199" t="s">
        <v>403</v>
      </c>
      <c r="G773" s="197"/>
      <c r="H773" s="198" t="s">
        <v>1</v>
      </c>
      <c r="I773" s="197"/>
      <c r="J773" s="197"/>
      <c r="K773" s="197"/>
      <c r="L773" s="201"/>
      <c r="M773" s="202"/>
      <c r="N773" s="203"/>
      <c r="O773" s="203"/>
      <c r="P773" s="203"/>
      <c r="Q773" s="203"/>
      <c r="R773" s="203"/>
      <c r="S773" s="203"/>
      <c r="T773" s="204"/>
      <c r="AT773" s="205" t="s">
        <v>135</v>
      </c>
      <c r="AU773" s="205" t="s">
        <v>82</v>
      </c>
      <c r="AV773" s="12" t="s">
        <v>82</v>
      </c>
      <c r="AW773" s="12" t="s">
        <v>30</v>
      </c>
      <c r="AX773" s="12" t="s">
        <v>74</v>
      </c>
      <c r="AY773" s="205" t="s">
        <v>125</v>
      </c>
    </row>
    <row r="774" spans="1:65" s="13" customFormat="1">
      <c r="B774" s="206"/>
      <c r="C774" s="207"/>
      <c r="D774" s="191" t="s">
        <v>135</v>
      </c>
      <c r="E774" s="208" t="s">
        <v>1</v>
      </c>
      <c r="F774" s="209" t="s">
        <v>476</v>
      </c>
      <c r="G774" s="207"/>
      <c r="H774" s="210">
        <v>98</v>
      </c>
      <c r="I774" s="207"/>
      <c r="J774" s="207"/>
      <c r="K774" s="207"/>
      <c r="L774" s="212"/>
      <c r="M774" s="213"/>
      <c r="N774" s="214"/>
      <c r="O774" s="214"/>
      <c r="P774" s="214"/>
      <c r="Q774" s="214"/>
      <c r="R774" s="214"/>
      <c r="S774" s="214"/>
      <c r="T774" s="215"/>
      <c r="AT774" s="216" t="s">
        <v>135</v>
      </c>
      <c r="AU774" s="216" t="s">
        <v>82</v>
      </c>
      <c r="AV774" s="13" t="s">
        <v>84</v>
      </c>
      <c r="AW774" s="13" t="s">
        <v>30</v>
      </c>
      <c r="AX774" s="13" t="s">
        <v>74</v>
      </c>
      <c r="AY774" s="216" t="s">
        <v>125</v>
      </c>
    </row>
    <row r="775" spans="1:65" s="12" customFormat="1">
      <c r="B775" s="196"/>
      <c r="C775" s="197"/>
      <c r="D775" s="191" t="s">
        <v>135</v>
      </c>
      <c r="E775" s="198" t="s">
        <v>1</v>
      </c>
      <c r="F775" s="199" t="s">
        <v>404</v>
      </c>
      <c r="G775" s="197"/>
      <c r="H775" s="198" t="s">
        <v>1</v>
      </c>
      <c r="I775" s="197"/>
      <c r="J775" s="197"/>
      <c r="K775" s="197"/>
      <c r="L775" s="201"/>
      <c r="M775" s="202"/>
      <c r="N775" s="203"/>
      <c r="O775" s="203"/>
      <c r="P775" s="203"/>
      <c r="Q775" s="203"/>
      <c r="R775" s="203"/>
      <c r="S775" s="203"/>
      <c r="T775" s="204"/>
      <c r="AT775" s="205" t="s">
        <v>135</v>
      </c>
      <c r="AU775" s="205" t="s">
        <v>82</v>
      </c>
      <c r="AV775" s="12" t="s">
        <v>82</v>
      </c>
      <c r="AW775" s="12" t="s">
        <v>30</v>
      </c>
      <c r="AX775" s="12" t="s">
        <v>74</v>
      </c>
      <c r="AY775" s="205" t="s">
        <v>125</v>
      </c>
    </row>
    <row r="776" spans="1:65" s="13" customFormat="1">
      <c r="B776" s="206"/>
      <c r="C776" s="207"/>
      <c r="D776" s="191" t="s">
        <v>135</v>
      </c>
      <c r="E776" s="208" t="s">
        <v>1</v>
      </c>
      <c r="F776" s="209" t="s">
        <v>476</v>
      </c>
      <c r="G776" s="207"/>
      <c r="H776" s="210">
        <v>98</v>
      </c>
      <c r="I776" s="207"/>
      <c r="J776" s="207"/>
      <c r="K776" s="207"/>
      <c r="L776" s="212"/>
      <c r="M776" s="213"/>
      <c r="N776" s="214"/>
      <c r="O776" s="214"/>
      <c r="P776" s="214"/>
      <c r="Q776" s="214"/>
      <c r="R776" s="214"/>
      <c r="S776" s="214"/>
      <c r="T776" s="215"/>
      <c r="AT776" s="216" t="s">
        <v>135</v>
      </c>
      <c r="AU776" s="216" t="s">
        <v>82</v>
      </c>
      <c r="AV776" s="13" t="s">
        <v>84</v>
      </c>
      <c r="AW776" s="13" t="s">
        <v>30</v>
      </c>
      <c r="AX776" s="13" t="s">
        <v>74</v>
      </c>
      <c r="AY776" s="216" t="s">
        <v>125</v>
      </c>
    </row>
    <row r="777" spans="1:65" s="12" customFormat="1">
      <c r="B777" s="196"/>
      <c r="C777" s="197"/>
      <c r="D777" s="191" t="s">
        <v>135</v>
      </c>
      <c r="E777" s="198" t="s">
        <v>1</v>
      </c>
      <c r="F777" s="199" t="s">
        <v>405</v>
      </c>
      <c r="G777" s="197"/>
      <c r="H777" s="198" t="s">
        <v>1</v>
      </c>
      <c r="I777" s="197"/>
      <c r="J777" s="197"/>
      <c r="K777" s="197"/>
      <c r="L777" s="201"/>
      <c r="M777" s="202"/>
      <c r="N777" s="203"/>
      <c r="O777" s="203"/>
      <c r="P777" s="203"/>
      <c r="Q777" s="203"/>
      <c r="R777" s="203"/>
      <c r="S777" s="203"/>
      <c r="T777" s="204"/>
      <c r="AT777" s="205" t="s">
        <v>135</v>
      </c>
      <c r="AU777" s="205" t="s">
        <v>82</v>
      </c>
      <c r="AV777" s="12" t="s">
        <v>82</v>
      </c>
      <c r="AW777" s="12" t="s">
        <v>30</v>
      </c>
      <c r="AX777" s="12" t="s">
        <v>74</v>
      </c>
      <c r="AY777" s="205" t="s">
        <v>125</v>
      </c>
    </row>
    <row r="778" spans="1:65" s="13" customFormat="1">
      <c r="B778" s="206"/>
      <c r="C778" s="207"/>
      <c r="D778" s="191" t="s">
        <v>135</v>
      </c>
      <c r="E778" s="208" t="s">
        <v>1</v>
      </c>
      <c r="F778" s="209" t="s">
        <v>476</v>
      </c>
      <c r="G778" s="207"/>
      <c r="H778" s="210">
        <v>98</v>
      </c>
      <c r="I778" s="207"/>
      <c r="J778" s="207"/>
      <c r="K778" s="207"/>
      <c r="L778" s="212"/>
      <c r="M778" s="213"/>
      <c r="N778" s="214"/>
      <c r="O778" s="214"/>
      <c r="P778" s="214"/>
      <c r="Q778" s="214"/>
      <c r="R778" s="214"/>
      <c r="S778" s="214"/>
      <c r="T778" s="215"/>
      <c r="AT778" s="216" t="s">
        <v>135</v>
      </c>
      <c r="AU778" s="216" t="s">
        <v>82</v>
      </c>
      <c r="AV778" s="13" t="s">
        <v>84</v>
      </c>
      <c r="AW778" s="13" t="s">
        <v>30</v>
      </c>
      <c r="AX778" s="13" t="s">
        <v>74</v>
      </c>
      <c r="AY778" s="216" t="s">
        <v>125</v>
      </c>
    </row>
    <row r="779" spans="1:65" s="12" customFormat="1">
      <c r="B779" s="196"/>
      <c r="C779" s="197"/>
      <c r="D779" s="191" t="s">
        <v>135</v>
      </c>
      <c r="E779" s="198" t="s">
        <v>1</v>
      </c>
      <c r="F779" s="199" t="s">
        <v>396</v>
      </c>
      <c r="G779" s="197"/>
      <c r="H779" s="198" t="s">
        <v>1</v>
      </c>
      <c r="I779" s="197"/>
      <c r="J779" s="197"/>
      <c r="K779" s="197"/>
      <c r="L779" s="201"/>
      <c r="M779" s="202"/>
      <c r="N779" s="203"/>
      <c r="O779" s="203"/>
      <c r="P779" s="203"/>
      <c r="Q779" s="203"/>
      <c r="R779" s="203"/>
      <c r="S779" s="203"/>
      <c r="T779" s="204"/>
      <c r="AT779" s="205" t="s">
        <v>135</v>
      </c>
      <c r="AU779" s="205" t="s">
        <v>82</v>
      </c>
      <c r="AV779" s="12" t="s">
        <v>82</v>
      </c>
      <c r="AW779" s="12" t="s">
        <v>30</v>
      </c>
      <c r="AX779" s="12" t="s">
        <v>74</v>
      </c>
      <c r="AY779" s="205" t="s">
        <v>125</v>
      </c>
    </row>
    <row r="780" spans="1:65" s="13" customFormat="1">
      <c r="B780" s="206"/>
      <c r="C780" s="207"/>
      <c r="D780" s="191" t="s">
        <v>135</v>
      </c>
      <c r="E780" s="208" t="s">
        <v>1</v>
      </c>
      <c r="F780" s="209" t="s">
        <v>477</v>
      </c>
      <c r="G780" s="207"/>
      <c r="H780" s="210">
        <v>747.84</v>
      </c>
      <c r="I780" s="207"/>
      <c r="J780" s="207"/>
      <c r="K780" s="207"/>
      <c r="L780" s="212"/>
      <c r="M780" s="213"/>
      <c r="N780" s="214"/>
      <c r="O780" s="214"/>
      <c r="P780" s="214"/>
      <c r="Q780" s="214"/>
      <c r="R780" s="214"/>
      <c r="S780" s="214"/>
      <c r="T780" s="215"/>
      <c r="AT780" s="216" t="s">
        <v>135</v>
      </c>
      <c r="AU780" s="216" t="s">
        <v>82</v>
      </c>
      <c r="AV780" s="13" t="s">
        <v>84</v>
      </c>
      <c r="AW780" s="13" t="s">
        <v>30</v>
      </c>
      <c r="AX780" s="13" t="s">
        <v>74</v>
      </c>
      <c r="AY780" s="216" t="s">
        <v>125</v>
      </c>
    </row>
    <row r="781" spans="1:65" s="13" customFormat="1">
      <c r="B781" s="206"/>
      <c r="C781" s="207"/>
      <c r="D781" s="191" t="s">
        <v>135</v>
      </c>
      <c r="E781" s="208" t="s">
        <v>1</v>
      </c>
      <c r="F781" s="209" t="s">
        <v>478</v>
      </c>
      <c r="G781" s="207"/>
      <c r="H781" s="210">
        <v>0.16</v>
      </c>
      <c r="I781" s="207"/>
      <c r="J781" s="207"/>
      <c r="K781" s="207"/>
      <c r="L781" s="212"/>
      <c r="M781" s="213"/>
      <c r="N781" s="214"/>
      <c r="O781" s="214"/>
      <c r="P781" s="214"/>
      <c r="Q781" s="214"/>
      <c r="R781" s="214"/>
      <c r="S781" s="214"/>
      <c r="T781" s="215"/>
      <c r="AT781" s="216" t="s">
        <v>135</v>
      </c>
      <c r="AU781" s="216" t="s">
        <v>82</v>
      </c>
      <c r="AV781" s="13" t="s">
        <v>84</v>
      </c>
      <c r="AW781" s="13" t="s">
        <v>30</v>
      </c>
      <c r="AX781" s="13" t="s">
        <v>74</v>
      </c>
      <c r="AY781" s="216" t="s">
        <v>125</v>
      </c>
    </row>
    <row r="782" spans="1:65" s="14" customFormat="1">
      <c r="B782" s="217"/>
      <c r="C782" s="218"/>
      <c r="D782" s="191" t="s">
        <v>135</v>
      </c>
      <c r="E782" s="219" t="s">
        <v>1</v>
      </c>
      <c r="F782" s="220" t="s">
        <v>138</v>
      </c>
      <c r="G782" s="218"/>
      <c r="H782" s="221">
        <v>1160.0000000000002</v>
      </c>
      <c r="I782" s="218"/>
      <c r="J782" s="218"/>
      <c r="K782" s="218"/>
      <c r="L782" s="223"/>
      <c r="M782" s="224"/>
      <c r="N782" s="225"/>
      <c r="O782" s="225"/>
      <c r="P782" s="225"/>
      <c r="Q782" s="225"/>
      <c r="R782" s="225"/>
      <c r="S782" s="225"/>
      <c r="T782" s="226"/>
      <c r="AT782" s="227" t="s">
        <v>135</v>
      </c>
      <c r="AU782" s="227" t="s">
        <v>82</v>
      </c>
      <c r="AV782" s="14" t="s">
        <v>132</v>
      </c>
      <c r="AW782" s="14" t="s">
        <v>30</v>
      </c>
      <c r="AX782" s="14" t="s">
        <v>82</v>
      </c>
      <c r="AY782" s="227" t="s">
        <v>125</v>
      </c>
    </row>
    <row r="783" spans="1:65" s="12" customFormat="1">
      <c r="B783" s="196"/>
      <c r="C783" s="197"/>
      <c r="D783" s="191" t="s">
        <v>135</v>
      </c>
      <c r="E783" s="198" t="s">
        <v>1</v>
      </c>
      <c r="F783" s="199" t="s">
        <v>139</v>
      </c>
      <c r="G783" s="197"/>
      <c r="H783" s="198" t="s">
        <v>1</v>
      </c>
      <c r="I783" s="197"/>
      <c r="J783" s="197"/>
      <c r="K783" s="197"/>
      <c r="L783" s="201"/>
      <c r="M783" s="202"/>
      <c r="N783" s="203"/>
      <c r="O783" s="203"/>
      <c r="P783" s="203"/>
      <c r="Q783" s="203"/>
      <c r="R783" s="203"/>
      <c r="S783" s="203"/>
      <c r="T783" s="204"/>
      <c r="AT783" s="205" t="s">
        <v>135</v>
      </c>
      <c r="AU783" s="205" t="s">
        <v>82</v>
      </c>
      <c r="AV783" s="12" t="s">
        <v>82</v>
      </c>
      <c r="AW783" s="12" t="s">
        <v>30</v>
      </c>
      <c r="AX783" s="12" t="s">
        <v>74</v>
      </c>
      <c r="AY783" s="205" t="s">
        <v>125</v>
      </c>
    </row>
    <row r="784" spans="1:65" s="2" customFormat="1" ht="24.2" customHeight="1">
      <c r="A784" s="33"/>
      <c r="B784" s="34"/>
      <c r="C784" s="177" t="s">
        <v>479</v>
      </c>
      <c r="D784" s="177" t="s">
        <v>126</v>
      </c>
      <c r="E784" s="178" t="s">
        <v>480</v>
      </c>
      <c r="F784" s="179" t="s">
        <v>481</v>
      </c>
      <c r="G784" s="180" t="s">
        <v>159</v>
      </c>
      <c r="H784" s="181">
        <v>168</v>
      </c>
      <c r="I784" s="241"/>
      <c r="J784" s="183">
        <f>ROUND(I784*H784,2)</f>
        <v>0</v>
      </c>
      <c r="K784" s="179" t="s">
        <v>130</v>
      </c>
      <c r="L784" s="184"/>
      <c r="M784" s="185" t="s">
        <v>1</v>
      </c>
      <c r="N784" s="186" t="s">
        <v>39</v>
      </c>
      <c r="O784" s="70"/>
      <c r="P784" s="187">
        <f>O784*H784</f>
        <v>0</v>
      </c>
      <c r="Q784" s="187">
        <v>9.0000000000000006E-5</v>
      </c>
      <c r="R784" s="187">
        <f>Q784*H784</f>
        <v>1.5120000000000001E-2</v>
      </c>
      <c r="S784" s="187">
        <v>0</v>
      </c>
      <c r="T784" s="188">
        <f>S784*H784</f>
        <v>0</v>
      </c>
      <c r="U784" s="33"/>
      <c r="V784" s="33"/>
      <c r="W784" s="33"/>
      <c r="X784" s="33"/>
      <c r="Y784" s="33"/>
      <c r="Z784" s="33"/>
      <c r="AA784" s="33"/>
      <c r="AB784" s="33"/>
      <c r="AC784" s="33"/>
      <c r="AD784" s="33"/>
      <c r="AE784" s="33"/>
      <c r="AR784" s="189" t="s">
        <v>131</v>
      </c>
      <c r="AT784" s="189" t="s">
        <v>126</v>
      </c>
      <c r="AU784" s="189" t="s">
        <v>82</v>
      </c>
      <c r="AY784" s="16" t="s">
        <v>125</v>
      </c>
      <c r="BE784" s="190">
        <f>IF(N784="základní",J784,0)</f>
        <v>0</v>
      </c>
      <c r="BF784" s="190">
        <f>IF(N784="snížená",J784,0)</f>
        <v>0</v>
      </c>
      <c r="BG784" s="190">
        <f>IF(N784="zákl. přenesená",J784,0)</f>
        <v>0</v>
      </c>
      <c r="BH784" s="190">
        <f>IF(N784="sníž. přenesená",J784,0)</f>
        <v>0</v>
      </c>
      <c r="BI784" s="190">
        <f>IF(N784="nulová",J784,0)</f>
        <v>0</v>
      </c>
      <c r="BJ784" s="16" t="s">
        <v>82</v>
      </c>
      <c r="BK784" s="190">
        <f>ROUND(I784*H784,2)</f>
        <v>0</v>
      </c>
      <c r="BL784" s="16" t="s">
        <v>132</v>
      </c>
      <c r="BM784" s="189" t="s">
        <v>482</v>
      </c>
    </row>
    <row r="785" spans="1:65" s="2" customFormat="1">
      <c r="A785" s="33"/>
      <c r="B785" s="34"/>
      <c r="C785" s="35"/>
      <c r="D785" s="191" t="s">
        <v>134</v>
      </c>
      <c r="E785" s="35"/>
      <c r="F785" s="192" t="s">
        <v>481</v>
      </c>
      <c r="G785" s="35"/>
      <c r="H785" s="35"/>
      <c r="I785" s="35"/>
      <c r="J785" s="35"/>
      <c r="K785" s="35"/>
      <c r="L785" s="38"/>
      <c r="M785" s="194"/>
      <c r="N785" s="195"/>
      <c r="O785" s="70"/>
      <c r="P785" s="70"/>
      <c r="Q785" s="70"/>
      <c r="R785" s="70"/>
      <c r="S785" s="70"/>
      <c r="T785" s="71"/>
      <c r="U785" s="33"/>
      <c r="V785" s="33"/>
      <c r="W785" s="33"/>
      <c r="X785" s="33"/>
      <c r="Y785" s="33"/>
      <c r="Z785" s="33"/>
      <c r="AA785" s="33"/>
      <c r="AB785" s="33"/>
      <c r="AC785" s="33"/>
      <c r="AD785" s="33"/>
      <c r="AE785" s="33"/>
      <c r="AT785" s="16" t="s">
        <v>134</v>
      </c>
      <c r="AU785" s="16" t="s">
        <v>82</v>
      </c>
    </row>
    <row r="786" spans="1:65" s="12" customFormat="1">
      <c r="B786" s="196"/>
      <c r="C786" s="197"/>
      <c r="D786" s="191" t="s">
        <v>135</v>
      </c>
      <c r="E786" s="198" t="s">
        <v>1</v>
      </c>
      <c r="F786" s="199" t="s">
        <v>483</v>
      </c>
      <c r="G786" s="197"/>
      <c r="H786" s="198" t="s">
        <v>1</v>
      </c>
      <c r="I786" s="197"/>
      <c r="J786" s="197"/>
      <c r="K786" s="197"/>
      <c r="L786" s="201"/>
      <c r="M786" s="202"/>
      <c r="N786" s="203"/>
      <c r="O786" s="203"/>
      <c r="P786" s="203"/>
      <c r="Q786" s="203"/>
      <c r="R786" s="203"/>
      <c r="S786" s="203"/>
      <c r="T786" s="204"/>
      <c r="AT786" s="205" t="s">
        <v>135</v>
      </c>
      <c r="AU786" s="205" t="s">
        <v>82</v>
      </c>
      <c r="AV786" s="12" t="s">
        <v>82</v>
      </c>
      <c r="AW786" s="12" t="s">
        <v>30</v>
      </c>
      <c r="AX786" s="12" t="s">
        <v>74</v>
      </c>
      <c r="AY786" s="205" t="s">
        <v>125</v>
      </c>
    </row>
    <row r="787" spans="1:65" s="13" customFormat="1">
      <c r="B787" s="206"/>
      <c r="C787" s="207"/>
      <c r="D787" s="191" t="s">
        <v>135</v>
      </c>
      <c r="E787" s="208" t="s">
        <v>1</v>
      </c>
      <c r="F787" s="209" t="s">
        <v>462</v>
      </c>
      <c r="G787" s="207"/>
      <c r="H787" s="210">
        <v>130</v>
      </c>
      <c r="I787" s="207"/>
      <c r="J787" s="207"/>
      <c r="K787" s="207"/>
      <c r="L787" s="212"/>
      <c r="M787" s="213"/>
      <c r="N787" s="214"/>
      <c r="O787" s="214"/>
      <c r="P787" s="214"/>
      <c r="Q787" s="214"/>
      <c r="R787" s="214"/>
      <c r="S787" s="214"/>
      <c r="T787" s="215"/>
      <c r="AT787" s="216" t="s">
        <v>135</v>
      </c>
      <c r="AU787" s="216" t="s">
        <v>82</v>
      </c>
      <c r="AV787" s="13" t="s">
        <v>84</v>
      </c>
      <c r="AW787" s="13" t="s">
        <v>30</v>
      </c>
      <c r="AX787" s="13" t="s">
        <v>74</v>
      </c>
      <c r="AY787" s="216" t="s">
        <v>125</v>
      </c>
    </row>
    <row r="788" spans="1:65" s="12" customFormat="1">
      <c r="B788" s="196"/>
      <c r="C788" s="197"/>
      <c r="D788" s="191" t="s">
        <v>135</v>
      </c>
      <c r="E788" s="198" t="s">
        <v>1</v>
      </c>
      <c r="F788" s="199" t="s">
        <v>484</v>
      </c>
      <c r="G788" s="197"/>
      <c r="H788" s="198" t="s">
        <v>1</v>
      </c>
      <c r="I788" s="197"/>
      <c r="J788" s="197"/>
      <c r="K788" s="197"/>
      <c r="L788" s="201"/>
      <c r="M788" s="202"/>
      <c r="N788" s="203"/>
      <c r="O788" s="203"/>
      <c r="P788" s="203"/>
      <c r="Q788" s="203"/>
      <c r="R788" s="203"/>
      <c r="S788" s="203"/>
      <c r="T788" s="204"/>
      <c r="AT788" s="205" t="s">
        <v>135</v>
      </c>
      <c r="AU788" s="205" t="s">
        <v>82</v>
      </c>
      <c r="AV788" s="12" t="s">
        <v>82</v>
      </c>
      <c r="AW788" s="12" t="s">
        <v>30</v>
      </c>
      <c r="AX788" s="12" t="s">
        <v>74</v>
      </c>
      <c r="AY788" s="205" t="s">
        <v>125</v>
      </c>
    </row>
    <row r="789" spans="1:65" s="13" customFormat="1">
      <c r="B789" s="206"/>
      <c r="C789" s="207"/>
      <c r="D789" s="191" t="s">
        <v>135</v>
      </c>
      <c r="E789" s="208" t="s">
        <v>1</v>
      </c>
      <c r="F789" s="209" t="s">
        <v>468</v>
      </c>
      <c r="G789" s="207"/>
      <c r="H789" s="210">
        <v>12</v>
      </c>
      <c r="I789" s="207"/>
      <c r="J789" s="207"/>
      <c r="K789" s="207"/>
      <c r="L789" s="212"/>
      <c r="M789" s="213"/>
      <c r="N789" s="214"/>
      <c r="O789" s="214"/>
      <c r="P789" s="214"/>
      <c r="Q789" s="214"/>
      <c r="R789" s="214"/>
      <c r="S789" s="214"/>
      <c r="T789" s="215"/>
      <c r="AT789" s="216" t="s">
        <v>135</v>
      </c>
      <c r="AU789" s="216" t="s">
        <v>82</v>
      </c>
      <c r="AV789" s="13" t="s">
        <v>84</v>
      </c>
      <c r="AW789" s="13" t="s">
        <v>30</v>
      </c>
      <c r="AX789" s="13" t="s">
        <v>74</v>
      </c>
      <c r="AY789" s="216" t="s">
        <v>125</v>
      </c>
    </row>
    <row r="790" spans="1:65" s="12" customFormat="1">
      <c r="B790" s="196"/>
      <c r="C790" s="197"/>
      <c r="D790" s="191" t="s">
        <v>135</v>
      </c>
      <c r="E790" s="198" t="s">
        <v>1</v>
      </c>
      <c r="F790" s="199" t="s">
        <v>253</v>
      </c>
      <c r="G790" s="197"/>
      <c r="H790" s="198" t="s">
        <v>1</v>
      </c>
      <c r="I790" s="197"/>
      <c r="J790" s="197"/>
      <c r="K790" s="197"/>
      <c r="L790" s="201"/>
      <c r="M790" s="202"/>
      <c r="N790" s="203"/>
      <c r="O790" s="203"/>
      <c r="P790" s="203"/>
      <c r="Q790" s="203"/>
      <c r="R790" s="203"/>
      <c r="S790" s="203"/>
      <c r="T790" s="204"/>
      <c r="AT790" s="205" t="s">
        <v>135</v>
      </c>
      <c r="AU790" s="205" t="s">
        <v>82</v>
      </c>
      <c r="AV790" s="12" t="s">
        <v>82</v>
      </c>
      <c r="AW790" s="12" t="s">
        <v>30</v>
      </c>
      <c r="AX790" s="12" t="s">
        <v>74</v>
      </c>
      <c r="AY790" s="205" t="s">
        <v>125</v>
      </c>
    </row>
    <row r="791" spans="1:65" s="13" customFormat="1">
      <c r="B791" s="206"/>
      <c r="C791" s="207"/>
      <c r="D791" s="191" t="s">
        <v>135</v>
      </c>
      <c r="E791" s="208" t="s">
        <v>1</v>
      </c>
      <c r="F791" s="209" t="s">
        <v>474</v>
      </c>
      <c r="G791" s="207"/>
      <c r="H791" s="210">
        <v>6</v>
      </c>
      <c r="I791" s="207"/>
      <c r="J791" s="207"/>
      <c r="K791" s="207"/>
      <c r="L791" s="212"/>
      <c r="M791" s="213"/>
      <c r="N791" s="214"/>
      <c r="O791" s="214"/>
      <c r="P791" s="214"/>
      <c r="Q791" s="214"/>
      <c r="R791" s="214"/>
      <c r="S791" s="214"/>
      <c r="T791" s="215"/>
      <c r="AT791" s="216" t="s">
        <v>135</v>
      </c>
      <c r="AU791" s="216" t="s">
        <v>82</v>
      </c>
      <c r="AV791" s="13" t="s">
        <v>84</v>
      </c>
      <c r="AW791" s="13" t="s">
        <v>30</v>
      </c>
      <c r="AX791" s="13" t="s">
        <v>74</v>
      </c>
      <c r="AY791" s="216" t="s">
        <v>125</v>
      </c>
    </row>
    <row r="792" spans="1:65" s="12" customFormat="1">
      <c r="B792" s="196"/>
      <c r="C792" s="197"/>
      <c r="D792" s="191" t="s">
        <v>135</v>
      </c>
      <c r="E792" s="198" t="s">
        <v>1</v>
      </c>
      <c r="F792" s="199" t="s">
        <v>263</v>
      </c>
      <c r="G792" s="197"/>
      <c r="H792" s="198" t="s">
        <v>1</v>
      </c>
      <c r="I792" s="197"/>
      <c r="J792" s="197"/>
      <c r="K792" s="197"/>
      <c r="L792" s="201"/>
      <c r="M792" s="202"/>
      <c r="N792" s="203"/>
      <c r="O792" s="203"/>
      <c r="P792" s="203"/>
      <c r="Q792" s="203"/>
      <c r="R792" s="203"/>
      <c r="S792" s="203"/>
      <c r="T792" s="204"/>
      <c r="AT792" s="205" t="s">
        <v>135</v>
      </c>
      <c r="AU792" s="205" t="s">
        <v>82</v>
      </c>
      <c r="AV792" s="12" t="s">
        <v>82</v>
      </c>
      <c r="AW792" s="12" t="s">
        <v>30</v>
      </c>
      <c r="AX792" s="12" t="s">
        <v>74</v>
      </c>
      <c r="AY792" s="205" t="s">
        <v>125</v>
      </c>
    </row>
    <row r="793" spans="1:65" s="13" customFormat="1">
      <c r="B793" s="206"/>
      <c r="C793" s="207"/>
      <c r="D793" s="191" t="s">
        <v>135</v>
      </c>
      <c r="E793" s="208" t="s">
        <v>1</v>
      </c>
      <c r="F793" s="209" t="s">
        <v>144</v>
      </c>
      <c r="G793" s="207"/>
      <c r="H793" s="210">
        <v>20</v>
      </c>
      <c r="I793" s="207"/>
      <c r="J793" s="207"/>
      <c r="K793" s="207"/>
      <c r="L793" s="212"/>
      <c r="M793" s="213"/>
      <c r="N793" s="214"/>
      <c r="O793" s="214"/>
      <c r="P793" s="214"/>
      <c r="Q793" s="214"/>
      <c r="R793" s="214"/>
      <c r="S793" s="214"/>
      <c r="T793" s="215"/>
      <c r="AT793" s="216" t="s">
        <v>135</v>
      </c>
      <c r="AU793" s="216" t="s">
        <v>82</v>
      </c>
      <c r="AV793" s="13" t="s">
        <v>84</v>
      </c>
      <c r="AW793" s="13" t="s">
        <v>30</v>
      </c>
      <c r="AX793" s="13" t="s">
        <v>74</v>
      </c>
      <c r="AY793" s="216" t="s">
        <v>125</v>
      </c>
    </row>
    <row r="794" spans="1:65" s="14" customFormat="1">
      <c r="B794" s="217"/>
      <c r="C794" s="218"/>
      <c r="D794" s="191" t="s">
        <v>135</v>
      </c>
      <c r="E794" s="219" t="s">
        <v>1</v>
      </c>
      <c r="F794" s="220" t="s">
        <v>138</v>
      </c>
      <c r="G794" s="218"/>
      <c r="H794" s="221">
        <v>168</v>
      </c>
      <c r="I794" s="218"/>
      <c r="J794" s="218"/>
      <c r="K794" s="218"/>
      <c r="L794" s="223"/>
      <c r="M794" s="224"/>
      <c r="N794" s="225"/>
      <c r="O794" s="225"/>
      <c r="P794" s="225"/>
      <c r="Q794" s="225"/>
      <c r="R794" s="225"/>
      <c r="S794" s="225"/>
      <c r="T794" s="226"/>
      <c r="AT794" s="227" t="s">
        <v>135</v>
      </c>
      <c r="AU794" s="227" t="s">
        <v>82</v>
      </c>
      <c r="AV794" s="14" t="s">
        <v>132</v>
      </c>
      <c r="AW794" s="14" t="s">
        <v>30</v>
      </c>
      <c r="AX794" s="14" t="s">
        <v>82</v>
      </c>
      <c r="AY794" s="227" t="s">
        <v>125</v>
      </c>
    </row>
    <row r="795" spans="1:65" s="12" customFormat="1">
      <c r="B795" s="196"/>
      <c r="C795" s="197"/>
      <c r="D795" s="191" t="s">
        <v>135</v>
      </c>
      <c r="E795" s="198" t="s">
        <v>1</v>
      </c>
      <c r="F795" s="199" t="s">
        <v>139</v>
      </c>
      <c r="G795" s="197"/>
      <c r="H795" s="198" t="s">
        <v>1</v>
      </c>
      <c r="I795" s="197"/>
      <c r="J795" s="197"/>
      <c r="K795" s="197"/>
      <c r="L795" s="201"/>
      <c r="M795" s="202"/>
      <c r="N795" s="203"/>
      <c r="O795" s="203"/>
      <c r="P795" s="203"/>
      <c r="Q795" s="203"/>
      <c r="R795" s="203"/>
      <c r="S795" s="203"/>
      <c r="T795" s="204"/>
      <c r="AT795" s="205" t="s">
        <v>135</v>
      </c>
      <c r="AU795" s="205" t="s">
        <v>82</v>
      </c>
      <c r="AV795" s="12" t="s">
        <v>82</v>
      </c>
      <c r="AW795" s="12" t="s">
        <v>30</v>
      </c>
      <c r="AX795" s="12" t="s">
        <v>74</v>
      </c>
      <c r="AY795" s="205" t="s">
        <v>125</v>
      </c>
    </row>
    <row r="796" spans="1:65" s="2" customFormat="1" ht="16.5" customHeight="1">
      <c r="A796" s="33"/>
      <c r="B796" s="34"/>
      <c r="C796" s="177" t="s">
        <v>485</v>
      </c>
      <c r="D796" s="177" t="s">
        <v>126</v>
      </c>
      <c r="E796" s="178" t="s">
        <v>486</v>
      </c>
      <c r="F796" s="179" t="s">
        <v>487</v>
      </c>
      <c r="G796" s="180" t="s">
        <v>159</v>
      </c>
      <c r="H796" s="181">
        <v>126</v>
      </c>
      <c r="I796" s="241"/>
      <c r="J796" s="183">
        <f>ROUND(I796*H796,2)</f>
        <v>0</v>
      </c>
      <c r="K796" s="179" t="s">
        <v>130</v>
      </c>
      <c r="L796" s="184"/>
      <c r="M796" s="185" t="s">
        <v>1</v>
      </c>
      <c r="N796" s="186" t="s">
        <v>39</v>
      </c>
      <c r="O796" s="70"/>
      <c r="P796" s="187">
        <f>O796*H796</f>
        <v>0</v>
      </c>
      <c r="Q796" s="187">
        <v>7.5700000000000003E-3</v>
      </c>
      <c r="R796" s="187">
        <f>Q796*H796</f>
        <v>0.95382</v>
      </c>
      <c r="S796" s="187">
        <v>0</v>
      </c>
      <c r="T796" s="188">
        <f>S796*H796</f>
        <v>0</v>
      </c>
      <c r="U796" s="33"/>
      <c r="V796" s="33"/>
      <c r="W796" s="33"/>
      <c r="X796" s="33"/>
      <c r="Y796" s="33"/>
      <c r="Z796" s="33"/>
      <c r="AA796" s="33"/>
      <c r="AB796" s="33"/>
      <c r="AC796" s="33"/>
      <c r="AD796" s="33"/>
      <c r="AE796" s="33"/>
      <c r="AR796" s="189" t="s">
        <v>131</v>
      </c>
      <c r="AT796" s="189" t="s">
        <v>126</v>
      </c>
      <c r="AU796" s="189" t="s">
        <v>82</v>
      </c>
      <c r="AY796" s="16" t="s">
        <v>125</v>
      </c>
      <c r="BE796" s="190">
        <f>IF(N796="základní",J796,0)</f>
        <v>0</v>
      </c>
      <c r="BF796" s="190">
        <f>IF(N796="snížená",J796,0)</f>
        <v>0</v>
      </c>
      <c r="BG796" s="190">
        <f>IF(N796="zákl. přenesená",J796,0)</f>
        <v>0</v>
      </c>
      <c r="BH796" s="190">
        <f>IF(N796="sníž. přenesená",J796,0)</f>
        <v>0</v>
      </c>
      <c r="BI796" s="190">
        <f>IF(N796="nulová",J796,0)</f>
        <v>0</v>
      </c>
      <c r="BJ796" s="16" t="s">
        <v>82</v>
      </c>
      <c r="BK796" s="190">
        <f>ROUND(I796*H796,2)</f>
        <v>0</v>
      </c>
      <c r="BL796" s="16" t="s">
        <v>132</v>
      </c>
      <c r="BM796" s="189" t="s">
        <v>488</v>
      </c>
    </row>
    <row r="797" spans="1:65" s="2" customFormat="1">
      <c r="A797" s="33"/>
      <c r="B797" s="34"/>
      <c r="C797" s="35"/>
      <c r="D797" s="191" t="s">
        <v>134</v>
      </c>
      <c r="E797" s="35"/>
      <c r="F797" s="192" t="s">
        <v>487</v>
      </c>
      <c r="G797" s="35"/>
      <c r="H797" s="35"/>
      <c r="I797" s="35"/>
      <c r="J797" s="35"/>
      <c r="K797" s="35"/>
      <c r="L797" s="38"/>
      <c r="M797" s="194"/>
      <c r="N797" s="195"/>
      <c r="O797" s="70"/>
      <c r="P797" s="70"/>
      <c r="Q797" s="70"/>
      <c r="R797" s="70"/>
      <c r="S797" s="70"/>
      <c r="T797" s="71"/>
      <c r="U797" s="33"/>
      <c r="V797" s="33"/>
      <c r="W797" s="33"/>
      <c r="X797" s="33"/>
      <c r="Y797" s="33"/>
      <c r="Z797" s="33"/>
      <c r="AA797" s="33"/>
      <c r="AB797" s="33"/>
      <c r="AC797" s="33"/>
      <c r="AD797" s="33"/>
      <c r="AE797" s="33"/>
      <c r="AT797" s="16" t="s">
        <v>134</v>
      </c>
      <c r="AU797" s="16" t="s">
        <v>82</v>
      </c>
    </row>
    <row r="798" spans="1:65" s="12" customFormat="1">
      <c r="B798" s="196"/>
      <c r="C798" s="197"/>
      <c r="D798" s="191" t="s">
        <v>135</v>
      </c>
      <c r="E798" s="198" t="s">
        <v>1</v>
      </c>
      <c r="F798" s="199" t="s">
        <v>489</v>
      </c>
      <c r="G798" s="197"/>
      <c r="H798" s="198" t="s">
        <v>1</v>
      </c>
      <c r="I798" s="197"/>
      <c r="J798" s="197"/>
      <c r="K798" s="197"/>
      <c r="L798" s="201"/>
      <c r="M798" s="202"/>
      <c r="N798" s="203"/>
      <c r="O798" s="203"/>
      <c r="P798" s="203"/>
      <c r="Q798" s="203"/>
      <c r="R798" s="203"/>
      <c r="S798" s="203"/>
      <c r="T798" s="204"/>
      <c r="AT798" s="205" t="s">
        <v>135</v>
      </c>
      <c r="AU798" s="205" t="s">
        <v>82</v>
      </c>
      <c r="AV798" s="12" t="s">
        <v>82</v>
      </c>
      <c r="AW798" s="12" t="s">
        <v>30</v>
      </c>
      <c r="AX798" s="12" t="s">
        <v>74</v>
      </c>
      <c r="AY798" s="205" t="s">
        <v>125</v>
      </c>
    </row>
    <row r="799" spans="1:65" s="13" customFormat="1">
      <c r="B799" s="206"/>
      <c r="C799" s="207"/>
      <c r="D799" s="191" t="s">
        <v>135</v>
      </c>
      <c r="E799" s="208" t="s">
        <v>1</v>
      </c>
      <c r="F799" s="209" t="s">
        <v>490</v>
      </c>
      <c r="G799" s="207"/>
      <c r="H799" s="210">
        <v>126</v>
      </c>
      <c r="I799" s="207"/>
      <c r="J799" s="207"/>
      <c r="K799" s="207"/>
      <c r="L799" s="212"/>
      <c r="M799" s="213"/>
      <c r="N799" s="214"/>
      <c r="O799" s="214"/>
      <c r="P799" s="214"/>
      <c r="Q799" s="214"/>
      <c r="R799" s="214"/>
      <c r="S799" s="214"/>
      <c r="T799" s="215"/>
      <c r="AT799" s="216" t="s">
        <v>135</v>
      </c>
      <c r="AU799" s="216" t="s">
        <v>82</v>
      </c>
      <c r="AV799" s="13" t="s">
        <v>84</v>
      </c>
      <c r="AW799" s="13" t="s">
        <v>30</v>
      </c>
      <c r="AX799" s="13" t="s">
        <v>74</v>
      </c>
      <c r="AY799" s="216" t="s">
        <v>125</v>
      </c>
    </row>
    <row r="800" spans="1:65" s="14" customFormat="1">
      <c r="B800" s="217"/>
      <c r="C800" s="218"/>
      <c r="D800" s="191" t="s">
        <v>135</v>
      </c>
      <c r="E800" s="219" t="s">
        <v>1</v>
      </c>
      <c r="F800" s="220" t="s">
        <v>138</v>
      </c>
      <c r="G800" s="218"/>
      <c r="H800" s="221">
        <v>126</v>
      </c>
      <c r="I800" s="218"/>
      <c r="J800" s="218"/>
      <c r="K800" s="218"/>
      <c r="L800" s="223"/>
      <c r="M800" s="224"/>
      <c r="N800" s="225"/>
      <c r="O800" s="225"/>
      <c r="P800" s="225"/>
      <c r="Q800" s="225"/>
      <c r="R800" s="225"/>
      <c r="S800" s="225"/>
      <c r="T800" s="226"/>
      <c r="AT800" s="227" t="s">
        <v>135</v>
      </c>
      <c r="AU800" s="227" t="s">
        <v>82</v>
      </c>
      <c r="AV800" s="14" t="s">
        <v>132</v>
      </c>
      <c r="AW800" s="14" t="s">
        <v>30</v>
      </c>
      <c r="AX800" s="14" t="s">
        <v>82</v>
      </c>
      <c r="AY800" s="227" t="s">
        <v>125</v>
      </c>
    </row>
    <row r="801" spans="1:65" s="12" customFormat="1">
      <c r="B801" s="196"/>
      <c r="C801" s="197"/>
      <c r="D801" s="191" t="s">
        <v>135</v>
      </c>
      <c r="E801" s="198" t="s">
        <v>1</v>
      </c>
      <c r="F801" s="199" t="s">
        <v>139</v>
      </c>
      <c r="G801" s="197"/>
      <c r="H801" s="198" t="s">
        <v>1</v>
      </c>
      <c r="I801" s="197"/>
      <c r="J801" s="197"/>
      <c r="K801" s="197"/>
      <c r="L801" s="201"/>
      <c r="M801" s="202"/>
      <c r="N801" s="203"/>
      <c r="O801" s="203"/>
      <c r="P801" s="203"/>
      <c r="Q801" s="203"/>
      <c r="R801" s="203"/>
      <c r="S801" s="203"/>
      <c r="T801" s="204"/>
      <c r="AT801" s="205" t="s">
        <v>135</v>
      </c>
      <c r="AU801" s="205" t="s">
        <v>82</v>
      </c>
      <c r="AV801" s="12" t="s">
        <v>82</v>
      </c>
      <c r="AW801" s="12" t="s">
        <v>30</v>
      </c>
      <c r="AX801" s="12" t="s">
        <v>74</v>
      </c>
      <c r="AY801" s="205" t="s">
        <v>125</v>
      </c>
    </row>
    <row r="802" spans="1:65" s="2" customFormat="1" ht="16.5" customHeight="1">
      <c r="A802" s="33"/>
      <c r="B802" s="34"/>
      <c r="C802" s="177" t="s">
        <v>491</v>
      </c>
      <c r="D802" s="177" t="s">
        <v>126</v>
      </c>
      <c r="E802" s="178" t="s">
        <v>492</v>
      </c>
      <c r="F802" s="179" t="s">
        <v>493</v>
      </c>
      <c r="G802" s="180" t="s">
        <v>494</v>
      </c>
      <c r="H802" s="181">
        <v>51</v>
      </c>
      <c r="I802" s="241"/>
      <c r="J802" s="183">
        <f>ROUND(I802*H802,2)</f>
        <v>0</v>
      </c>
      <c r="K802" s="179" t="s">
        <v>130</v>
      </c>
      <c r="L802" s="184"/>
      <c r="M802" s="185" t="s">
        <v>1</v>
      </c>
      <c r="N802" s="186" t="s">
        <v>39</v>
      </c>
      <c r="O802" s="70"/>
      <c r="P802" s="187">
        <f>O802*H802</f>
        <v>0</v>
      </c>
      <c r="Q802" s="187">
        <v>1E-3</v>
      </c>
      <c r="R802" s="187">
        <f>Q802*H802</f>
        <v>5.1000000000000004E-2</v>
      </c>
      <c r="S802" s="187">
        <v>0</v>
      </c>
      <c r="T802" s="188">
        <f>S802*H802</f>
        <v>0</v>
      </c>
      <c r="U802" s="33"/>
      <c r="V802" s="33"/>
      <c r="W802" s="33"/>
      <c r="X802" s="33"/>
      <c r="Y802" s="33"/>
      <c r="Z802" s="33"/>
      <c r="AA802" s="33"/>
      <c r="AB802" s="33"/>
      <c r="AC802" s="33"/>
      <c r="AD802" s="33"/>
      <c r="AE802" s="33"/>
      <c r="AR802" s="189" t="s">
        <v>131</v>
      </c>
      <c r="AT802" s="189" t="s">
        <v>126</v>
      </c>
      <c r="AU802" s="189" t="s">
        <v>82</v>
      </c>
      <c r="AY802" s="16" t="s">
        <v>125</v>
      </c>
      <c r="BE802" s="190">
        <f>IF(N802="základní",J802,0)</f>
        <v>0</v>
      </c>
      <c r="BF802" s="190">
        <f>IF(N802="snížená",J802,0)</f>
        <v>0</v>
      </c>
      <c r="BG802" s="190">
        <f>IF(N802="zákl. přenesená",J802,0)</f>
        <v>0</v>
      </c>
      <c r="BH802" s="190">
        <f>IF(N802="sníž. přenesená",J802,0)</f>
        <v>0</v>
      </c>
      <c r="BI802" s="190">
        <f>IF(N802="nulová",J802,0)</f>
        <v>0</v>
      </c>
      <c r="BJ802" s="16" t="s">
        <v>82</v>
      </c>
      <c r="BK802" s="190">
        <f>ROUND(I802*H802,2)</f>
        <v>0</v>
      </c>
      <c r="BL802" s="16" t="s">
        <v>132</v>
      </c>
      <c r="BM802" s="189" t="s">
        <v>495</v>
      </c>
    </row>
    <row r="803" spans="1:65" s="2" customFormat="1">
      <c r="A803" s="33"/>
      <c r="B803" s="34"/>
      <c r="C803" s="35"/>
      <c r="D803" s="191" t="s">
        <v>134</v>
      </c>
      <c r="E803" s="35"/>
      <c r="F803" s="192" t="s">
        <v>493</v>
      </c>
      <c r="G803" s="35"/>
      <c r="H803" s="35"/>
      <c r="I803" s="193"/>
      <c r="J803" s="35"/>
      <c r="K803" s="35"/>
      <c r="L803" s="38"/>
      <c r="M803" s="194"/>
      <c r="N803" s="195"/>
      <c r="O803" s="70"/>
      <c r="P803" s="70"/>
      <c r="Q803" s="70"/>
      <c r="R803" s="70"/>
      <c r="S803" s="70"/>
      <c r="T803" s="71"/>
      <c r="U803" s="33"/>
      <c r="V803" s="33"/>
      <c r="W803" s="33"/>
      <c r="X803" s="33"/>
      <c r="Y803" s="33"/>
      <c r="Z803" s="33"/>
      <c r="AA803" s="33"/>
      <c r="AB803" s="33"/>
      <c r="AC803" s="33"/>
      <c r="AD803" s="33"/>
      <c r="AE803" s="33"/>
      <c r="AT803" s="16" t="s">
        <v>134</v>
      </c>
      <c r="AU803" s="16" t="s">
        <v>82</v>
      </c>
    </row>
    <row r="804" spans="1:65" s="12" customFormat="1">
      <c r="B804" s="196"/>
      <c r="C804" s="197"/>
      <c r="D804" s="191" t="s">
        <v>135</v>
      </c>
      <c r="E804" s="198" t="s">
        <v>1</v>
      </c>
      <c r="F804" s="199" t="s">
        <v>193</v>
      </c>
      <c r="G804" s="197"/>
      <c r="H804" s="198" t="s">
        <v>1</v>
      </c>
      <c r="I804" s="200"/>
      <c r="J804" s="197"/>
      <c r="K804" s="197"/>
      <c r="L804" s="201"/>
      <c r="M804" s="202"/>
      <c r="N804" s="203"/>
      <c r="O804" s="203"/>
      <c r="P804" s="203"/>
      <c r="Q804" s="203"/>
      <c r="R804" s="203"/>
      <c r="S804" s="203"/>
      <c r="T804" s="204"/>
      <c r="AT804" s="205" t="s">
        <v>135</v>
      </c>
      <c r="AU804" s="205" t="s">
        <v>82</v>
      </c>
      <c r="AV804" s="12" t="s">
        <v>82</v>
      </c>
      <c r="AW804" s="12" t="s">
        <v>30</v>
      </c>
      <c r="AX804" s="12" t="s">
        <v>74</v>
      </c>
      <c r="AY804" s="205" t="s">
        <v>125</v>
      </c>
    </row>
    <row r="805" spans="1:65" s="13" customFormat="1">
      <c r="B805" s="206"/>
      <c r="C805" s="207"/>
      <c r="D805" s="191" t="s">
        <v>135</v>
      </c>
      <c r="E805" s="208" t="s">
        <v>1</v>
      </c>
      <c r="F805" s="209" t="s">
        <v>8</v>
      </c>
      <c r="G805" s="207"/>
      <c r="H805" s="210">
        <v>15</v>
      </c>
      <c r="I805" s="211"/>
      <c r="J805" s="207"/>
      <c r="K805" s="207"/>
      <c r="L805" s="212"/>
      <c r="M805" s="213"/>
      <c r="N805" s="214"/>
      <c r="O805" s="214"/>
      <c r="P805" s="214"/>
      <c r="Q805" s="214"/>
      <c r="R805" s="214"/>
      <c r="S805" s="214"/>
      <c r="T805" s="215"/>
      <c r="AT805" s="216" t="s">
        <v>135</v>
      </c>
      <c r="AU805" s="216" t="s">
        <v>82</v>
      </c>
      <c r="AV805" s="13" t="s">
        <v>84</v>
      </c>
      <c r="AW805" s="13" t="s">
        <v>30</v>
      </c>
      <c r="AX805" s="13" t="s">
        <v>74</v>
      </c>
      <c r="AY805" s="216" t="s">
        <v>125</v>
      </c>
    </row>
    <row r="806" spans="1:65" s="12" customFormat="1">
      <c r="B806" s="196"/>
      <c r="C806" s="197"/>
      <c r="D806" s="191" t="s">
        <v>135</v>
      </c>
      <c r="E806" s="198" t="s">
        <v>1</v>
      </c>
      <c r="F806" s="199" t="s">
        <v>496</v>
      </c>
      <c r="G806" s="197"/>
      <c r="H806" s="198" t="s">
        <v>1</v>
      </c>
      <c r="I806" s="200"/>
      <c r="J806" s="197"/>
      <c r="K806" s="197"/>
      <c r="L806" s="201"/>
      <c r="M806" s="202"/>
      <c r="N806" s="203"/>
      <c r="O806" s="203"/>
      <c r="P806" s="203"/>
      <c r="Q806" s="203"/>
      <c r="R806" s="203"/>
      <c r="S806" s="203"/>
      <c r="T806" s="204"/>
      <c r="AT806" s="205" t="s">
        <v>135</v>
      </c>
      <c r="AU806" s="205" t="s">
        <v>82</v>
      </c>
      <c r="AV806" s="12" t="s">
        <v>82</v>
      </c>
      <c r="AW806" s="12" t="s">
        <v>30</v>
      </c>
      <c r="AX806" s="12" t="s">
        <v>74</v>
      </c>
      <c r="AY806" s="205" t="s">
        <v>125</v>
      </c>
    </row>
    <row r="807" spans="1:65" s="13" customFormat="1">
      <c r="B807" s="206"/>
      <c r="C807" s="207"/>
      <c r="D807" s="191" t="s">
        <v>135</v>
      </c>
      <c r="E807" s="208" t="s">
        <v>1</v>
      </c>
      <c r="F807" s="209" t="s">
        <v>497</v>
      </c>
      <c r="G807" s="207"/>
      <c r="H807" s="210">
        <v>36</v>
      </c>
      <c r="I807" s="211"/>
      <c r="J807" s="207"/>
      <c r="K807" s="207"/>
      <c r="L807" s="212"/>
      <c r="M807" s="213"/>
      <c r="N807" s="214"/>
      <c r="O807" s="214"/>
      <c r="P807" s="214"/>
      <c r="Q807" s="214"/>
      <c r="R807" s="214"/>
      <c r="S807" s="214"/>
      <c r="T807" s="215"/>
      <c r="AT807" s="216" t="s">
        <v>135</v>
      </c>
      <c r="AU807" s="216" t="s">
        <v>82</v>
      </c>
      <c r="AV807" s="13" t="s">
        <v>84</v>
      </c>
      <c r="AW807" s="13" t="s">
        <v>30</v>
      </c>
      <c r="AX807" s="13" t="s">
        <v>74</v>
      </c>
      <c r="AY807" s="216" t="s">
        <v>125</v>
      </c>
    </row>
    <row r="808" spans="1:65" s="14" customFormat="1">
      <c r="B808" s="217"/>
      <c r="C808" s="218"/>
      <c r="D808" s="191" t="s">
        <v>135</v>
      </c>
      <c r="E808" s="219" t="s">
        <v>1</v>
      </c>
      <c r="F808" s="220" t="s">
        <v>138</v>
      </c>
      <c r="G808" s="218"/>
      <c r="H808" s="221">
        <v>51</v>
      </c>
      <c r="I808" s="222"/>
      <c r="J808" s="218"/>
      <c r="K808" s="218"/>
      <c r="L808" s="223"/>
      <c r="M808" s="224"/>
      <c r="N808" s="225"/>
      <c r="O808" s="225"/>
      <c r="P808" s="225"/>
      <c r="Q808" s="225"/>
      <c r="R808" s="225"/>
      <c r="S808" s="225"/>
      <c r="T808" s="226"/>
      <c r="AT808" s="227" t="s">
        <v>135</v>
      </c>
      <c r="AU808" s="227" t="s">
        <v>82</v>
      </c>
      <c r="AV808" s="14" t="s">
        <v>132</v>
      </c>
      <c r="AW808" s="14" t="s">
        <v>30</v>
      </c>
      <c r="AX808" s="14" t="s">
        <v>82</v>
      </c>
      <c r="AY808" s="227" t="s">
        <v>125</v>
      </c>
    </row>
    <row r="809" spans="1:65" s="12" customFormat="1">
      <c r="B809" s="196"/>
      <c r="C809" s="197"/>
      <c r="D809" s="191" t="s">
        <v>135</v>
      </c>
      <c r="E809" s="198" t="s">
        <v>1</v>
      </c>
      <c r="F809" s="199" t="s">
        <v>139</v>
      </c>
      <c r="G809" s="197"/>
      <c r="H809" s="198" t="s">
        <v>1</v>
      </c>
      <c r="I809" s="200"/>
      <c r="J809" s="197"/>
      <c r="K809" s="197"/>
      <c r="L809" s="201"/>
      <c r="M809" s="202"/>
      <c r="N809" s="203"/>
      <c r="O809" s="203"/>
      <c r="P809" s="203"/>
      <c r="Q809" s="203"/>
      <c r="R809" s="203"/>
      <c r="S809" s="203"/>
      <c r="T809" s="204"/>
      <c r="AT809" s="205" t="s">
        <v>135</v>
      </c>
      <c r="AU809" s="205" t="s">
        <v>82</v>
      </c>
      <c r="AV809" s="12" t="s">
        <v>82</v>
      </c>
      <c r="AW809" s="12" t="s">
        <v>30</v>
      </c>
      <c r="AX809" s="12" t="s">
        <v>74</v>
      </c>
      <c r="AY809" s="205" t="s">
        <v>125</v>
      </c>
    </row>
    <row r="810" spans="1:65" s="11" customFormat="1" ht="25.9" customHeight="1">
      <c r="B810" s="163"/>
      <c r="C810" s="164"/>
      <c r="D810" s="165" t="s">
        <v>73</v>
      </c>
      <c r="E810" s="166" t="s">
        <v>126</v>
      </c>
      <c r="F810" s="166" t="s">
        <v>498</v>
      </c>
      <c r="G810" s="164"/>
      <c r="H810" s="164"/>
      <c r="I810" s="167"/>
      <c r="J810" s="168">
        <f>BK810</f>
        <v>0</v>
      </c>
      <c r="K810" s="164"/>
      <c r="L810" s="169"/>
      <c r="M810" s="170"/>
      <c r="N810" s="171"/>
      <c r="O810" s="171"/>
      <c r="P810" s="172">
        <f>SUM(P811:P1154)</f>
        <v>0</v>
      </c>
      <c r="Q810" s="171"/>
      <c r="R810" s="172">
        <f>SUM(R811:R1154)</f>
        <v>5016.33691</v>
      </c>
      <c r="S810" s="171"/>
      <c r="T810" s="173">
        <f>SUM(T811:T1154)</f>
        <v>0</v>
      </c>
      <c r="AR810" s="174" t="s">
        <v>156</v>
      </c>
      <c r="AT810" s="175" t="s">
        <v>73</v>
      </c>
      <c r="AU810" s="175" t="s">
        <v>74</v>
      </c>
      <c r="AY810" s="174" t="s">
        <v>125</v>
      </c>
      <c r="BK810" s="176">
        <f>SUM(BK811:BK1154)</f>
        <v>0</v>
      </c>
    </row>
    <row r="811" spans="1:65" s="2" customFormat="1" ht="44.25" customHeight="1">
      <c r="A811" s="33"/>
      <c r="B811" s="34"/>
      <c r="C811" s="177" t="s">
        <v>499</v>
      </c>
      <c r="D811" s="177" t="s">
        <v>126</v>
      </c>
      <c r="E811" s="178" t="s">
        <v>500</v>
      </c>
      <c r="F811" s="179" t="s">
        <v>501</v>
      </c>
      <c r="G811" s="180" t="s">
        <v>159</v>
      </c>
      <c r="H811" s="181">
        <v>711</v>
      </c>
      <c r="I811" s="182"/>
      <c r="J811" s="183">
        <f>ROUND(I811*H811,2)</f>
        <v>0</v>
      </c>
      <c r="K811" s="179" t="s">
        <v>1</v>
      </c>
      <c r="L811" s="184"/>
      <c r="M811" s="185" t="s">
        <v>1</v>
      </c>
      <c r="N811" s="186" t="s">
        <v>39</v>
      </c>
      <c r="O811" s="70"/>
      <c r="P811" s="187">
        <f>O811*H811</f>
        <v>0</v>
      </c>
      <c r="Q811" s="187">
        <v>0.32700000000000001</v>
      </c>
      <c r="R811" s="187">
        <f>Q811*H811</f>
        <v>232.49700000000001</v>
      </c>
      <c r="S811" s="187">
        <v>0</v>
      </c>
      <c r="T811" s="188">
        <f>S811*H811</f>
        <v>0</v>
      </c>
      <c r="U811" s="33"/>
      <c r="V811" s="33"/>
      <c r="W811" s="33"/>
      <c r="X811" s="33"/>
      <c r="Y811" s="33"/>
      <c r="Z811" s="33"/>
      <c r="AA811" s="33"/>
      <c r="AB811" s="33"/>
      <c r="AC811" s="33"/>
      <c r="AD811" s="33"/>
      <c r="AE811" s="33"/>
      <c r="AR811" s="189" t="s">
        <v>131</v>
      </c>
      <c r="AT811" s="189" t="s">
        <v>126</v>
      </c>
      <c r="AU811" s="189" t="s">
        <v>82</v>
      </c>
      <c r="AY811" s="16" t="s">
        <v>125</v>
      </c>
      <c r="BE811" s="190">
        <f>IF(N811="základní",J811,0)</f>
        <v>0</v>
      </c>
      <c r="BF811" s="190">
        <f>IF(N811="snížená",J811,0)</f>
        <v>0</v>
      </c>
      <c r="BG811" s="190">
        <f>IF(N811="zákl. přenesená",J811,0)</f>
        <v>0</v>
      </c>
      <c r="BH811" s="190">
        <f>IF(N811="sníž. přenesená",J811,0)</f>
        <v>0</v>
      </c>
      <c r="BI811" s="190">
        <f>IF(N811="nulová",J811,0)</f>
        <v>0</v>
      </c>
      <c r="BJ811" s="16" t="s">
        <v>82</v>
      </c>
      <c r="BK811" s="190">
        <f>ROUND(I811*H811,2)</f>
        <v>0</v>
      </c>
      <c r="BL811" s="16" t="s">
        <v>132</v>
      </c>
      <c r="BM811" s="189" t="s">
        <v>502</v>
      </c>
    </row>
    <row r="812" spans="1:65" s="2" customFormat="1" ht="29.25">
      <c r="A812" s="33"/>
      <c r="B812" s="34"/>
      <c r="C812" s="35"/>
      <c r="D812" s="191" t="s">
        <v>134</v>
      </c>
      <c r="E812" s="35"/>
      <c r="F812" s="192" t="s">
        <v>501</v>
      </c>
      <c r="G812" s="35"/>
      <c r="H812" s="35"/>
      <c r="I812" s="193"/>
      <c r="J812" s="35"/>
      <c r="K812" s="35"/>
      <c r="L812" s="38"/>
      <c r="M812" s="194"/>
      <c r="N812" s="195"/>
      <c r="O812" s="70"/>
      <c r="P812" s="70"/>
      <c r="Q812" s="70"/>
      <c r="R812" s="70"/>
      <c r="S812" s="70"/>
      <c r="T812" s="71"/>
      <c r="U812" s="33"/>
      <c r="V812" s="33"/>
      <c r="W812" s="33"/>
      <c r="X812" s="33"/>
      <c r="Y812" s="33"/>
      <c r="Z812" s="33"/>
      <c r="AA812" s="33"/>
      <c r="AB812" s="33"/>
      <c r="AC812" s="33"/>
      <c r="AD812" s="33"/>
      <c r="AE812" s="33"/>
      <c r="AT812" s="16" t="s">
        <v>134</v>
      </c>
      <c r="AU812" s="16" t="s">
        <v>82</v>
      </c>
    </row>
    <row r="813" spans="1:65" s="12" customFormat="1">
      <c r="B813" s="196"/>
      <c r="C813" s="197"/>
      <c r="D813" s="191" t="s">
        <v>135</v>
      </c>
      <c r="E813" s="198" t="s">
        <v>1</v>
      </c>
      <c r="F813" s="199" t="s">
        <v>503</v>
      </c>
      <c r="G813" s="197"/>
      <c r="H813" s="198" t="s">
        <v>1</v>
      </c>
      <c r="I813" s="200"/>
      <c r="J813" s="197"/>
      <c r="K813" s="197"/>
      <c r="L813" s="201"/>
      <c r="M813" s="202"/>
      <c r="N813" s="203"/>
      <c r="O813" s="203"/>
      <c r="P813" s="203"/>
      <c r="Q813" s="203"/>
      <c r="R813" s="203"/>
      <c r="S813" s="203"/>
      <c r="T813" s="204"/>
      <c r="AT813" s="205" t="s">
        <v>135</v>
      </c>
      <c r="AU813" s="205" t="s">
        <v>82</v>
      </c>
      <c r="AV813" s="12" t="s">
        <v>82</v>
      </c>
      <c r="AW813" s="12" t="s">
        <v>30</v>
      </c>
      <c r="AX813" s="12" t="s">
        <v>74</v>
      </c>
      <c r="AY813" s="205" t="s">
        <v>125</v>
      </c>
    </row>
    <row r="814" spans="1:65" s="13" customFormat="1">
      <c r="B814" s="206"/>
      <c r="C814" s="207"/>
      <c r="D814" s="191" t="s">
        <v>135</v>
      </c>
      <c r="E814" s="208" t="s">
        <v>1</v>
      </c>
      <c r="F814" s="209" t="s">
        <v>175</v>
      </c>
      <c r="G814" s="207"/>
      <c r="H814" s="210">
        <v>9</v>
      </c>
      <c r="I814" s="211"/>
      <c r="J814" s="207"/>
      <c r="K814" s="207"/>
      <c r="L814" s="212"/>
      <c r="M814" s="213"/>
      <c r="N814" s="214"/>
      <c r="O814" s="214"/>
      <c r="P814" s="214"/>
      <c r="Q814" s="214"/>
      <c r="R814" s="214"/>
      <c r="S814" s="214"/>
      <c r="T814" s="215"/>
      <c r="AT814" s="216" t="s">
        <v>135</v>
      </c>
      <c r="AU814" s="216" t="s">
        <v>82</v>
      </c>
      <c r="AV814" s="13" t="s">
        <v>84</v>
      </c>
      <c r="AW814" s="13" t="s">
        <v>30</v>
      </c>
      <c r="AX814" s="13" t="s">
        <v>74</v>
      </c>
      <c r="AY814" s="216" t="s">
        <v>125</v>
      </c>
    </row>
    <row r="815" spans="1:65" s="12" customFormat="1">
      <c r="B815" s="196"/>
      <c r="C815" s="197"/>
      <c r="D815" s="191" t="s">
        <v>135</v>
      </c>
      <c r="E815" s="198" t="s">
        <v>1</v>
      </c>
      <c r="F815" s="199" t="s">
        <v>200</v>
      </c>
      <c r="G815" s="197"/>
      <c r="H815" s="198" t="s">
        <v>1</v>
      </c>
      <c r="I815" s="200"/>
      <c r="J815" s="197"/>
      <c r="K815" s="197"/>
      <c r="L815" s="201"/>
      <c r="M815" s="202"/>
      <c r="N815" s="203"/>
      <c r="O815" s="203"/>
      <c r="P815" s="203"/>
      <c r="Q815" s="203"/>
      <c r="R815" s="203"/>
      <c r="S815" s="203"/>
      <c r="T815" s="204"/>
      <c r="AT815" s="205" t="s">
        <v>135</v>
      </c>
      <c r="AU815" s="205" t="s">
        <v>82</v>
      </c>
      <c r="AV815" s="12" t="s">
        <v>82</v>
      </c>
      <c r="AW815" s="12" t="s">
        <v>30</v>
      </c>
      <c r="AX815" s="12" t="s">
        <v>74</v>
      </c>
      <c r="AY815" s="205" t="s">
        <v>125</v>
      </c>
    </row>
    <row r="816" spans="1:65" s="13" customFormat="1">
      <c r="B816" s="206"/>
      <c r="C816" s="207"/>
      <c r="D816" s="191" t="s">
        <v>135</v>
      </c>
      <c r="E816" s="208" t="s">
        <v>1</v>
      </c>
      <c r="F816" s="209" t="s">
        <v>274</v>
      </c>
      <c r="G816" s="207"/>
      <c r="H816" s="210">
        <v>23</v>
      </c>
      <c r="I816" s="211"/>
      <c r="J816" s="207"/>
      <c r="K816" s="207"/>
      <c r="L816" s="212"/>
      <c r="M816" s="213"/>
      <c r="N816" s="214"/>
      <c r="O816" s="214"/>
      <c r="P816" s="214"/>
      <c r="Q816" s="214"/>
      <c r="R816" s="214"/>
      <c r="S816" s="214"/>
      <c r="T816" s="215"/>
      <c r="AT816" s="216" t="s">
        <v>135</v>
      </c>
      <c r="AU816" s="216" t="s">
        <v>82</v>
      </c>
      <c r="AV816" s="13" t="s">
        <v>84</v>
      </c>
      <c r="AW816" s="13" t="s">
        <v>30</v>
      </c>
      <c r="AX816" s="13" t="s">
        <v>74</v>
      </c>
      <c r="AY816" s="216" t="s">
        <v>125</v>
      </c>
    </row>
    <row r="817" spans="2:51" s="12" customFormat="1">
      <c r="B817" s="196"/>
      <c r="C817" s="197"/>
      <c r="D817" s="191" t="s">
        <v>135</v>
      </c>
      <c r="E817" s="198" t="s">
        <v>1</v>
      </c>
      <c r="F817" s="199" t="s">
        <v>201</v>
      </c>
      <c r="G817" s="197"/>
      <c r="H817" s="198" t="s">
        <v>1</v>
      </c>
      <c r="I817" s="200"/>
      <c r="J817" s="197"/>
      <c r="K817" s="197"/>
      <c r="L817" s="201"/>
      <c r="M817" s="202"/>
      <c r="N817" s="203"/>
      <c r="O817" s="203"/>
      <c r="P817" s="203"/>
      <c r="Q817" s="203"/>
      <c r="R817" s="203"/>
      <c r="S817" s="203"/>
      <c r="T817" s="204"/>
      <c r="AT817" s="205" t="s">
        <v>135</v>
      </c>
      <c r="AU817" s="205" t="s">
        <v>82</v>
      </c>
      <c r="AV817" s="12" t="s">
        <v>82</v>
      </c>
      <c r="AW817" s="12" t="s">
        <v>30</v>
      </c>
      <c r="AX817" s="12" t="s">
        <v>74</v>
      </c>
      <c r="AY817" s="205" t="s">
        <v>125</v>
      </c>
    </row>
    <row r="818" spans="2:51" s="13" customFormat="1">
      <c r="B818" s="206"/>
      <c r="C818" s="207"/>
      <c r="D818" s="191" t="s">
        <v>135</v>
      </c>
      <c r="E818" s="208" t="s">
        <v>1</v>
      </c>
      <c r="F818" s="209" t="s">
        <v>274</v>
      </c>
      <c r="G818" s="207"/>
      <c r="H818" s="210">
        <v>23</v>
      </c>
      <c r="I818" s="211"/>
      <c r="J818" s="207"/>
      <c r="K818" s="207"/>
      <c r="L818" s="212"/>
      <c r="M818" s="213"/>
      <c r="N818" s="214"/>
      <c r="O818" s="214"/>
      <c r="P818" s="214"/>
      <c r="Q818" s="214"/>
      <c r="R818" s="214"/>
      <c r="S818" s="214"/>
      <c r="T818" s="215"/>
      <c r="AT818" s="216" t="s">
        <v>135</v>
      </c>
      <c r="AU818" s="216" t="s">
        <v>82</v>
      </c>
      <c r="AV818" s="13" t="s">
        <v>84</v>
      </c>
      <c r="AW818" s="13" t="s">
        <v>30</v>
      </c>
      <c r="AX818" s="13" t="s">
        <v>74</v>
      </c>
      <c r="AY818" s="216" t="s">
        <v>125</v>
      </c>
    </row>
    <row r="819" spans="2:51" s="12" customFormat="1">
      <c r="B819" s="196"/>
      <c r="C819" s="197"/>
      <c r="D819" s="191" t="s">
        <v>135</v>
      </c>
      <c r="E819" s="198" t="s">
        <v>1</v>
      </c>
      <c r="F819" s="199" t="s">
        <v>504</v>
      </c>
      <c r="G819" s="197"/>
      <c r="H819" s="198" t="s">
        <v>1</v>
      </c>
      <c r="I819" s="200"/>
      <c r="J819" s="197"/>
      <c r="K819" s="197"/>
      <c r="L819" s="201"/>
      <c r="M819" s="202"/>
      <c r="N819" s="203"/>
      <c r="O819" s="203"/>
      <c r="P819" s="203"/>
      <c r="Q819" s="203"/>
      <c r="R819" s="203"/>
      <c r="S819" s="203"/>
      <c r="T819" s="204"/>
      <c r="AT819" s="205" t="s">
        <v>135</v>
      </c>
      <c r="AU819" s="205" t="s">
        <v>82</v>
      </c>
      <c r="AV819" s="12" t="s">
        <v>82</v>
      </c>
      <c r="AW819" s="12" t="s">
        <v>30</v>
      </c>
      <c r="AX819" s="12" t="s">
        <v>74</v>
      </c>
      <c r="AY819" s="205" t="s">
        <v>125</v>
      </c>
    </row>
    <row r="820" spans="2:51" s="13" customFormat="1">
      <c r="B820" s="206"/>
      <c r="C820" s="207"/>
      <c r="D820" s="191" t="s">
        <v>135</v>
      </c>
      <c r="E820" s="208" t="s">
        <v>1</v>
      </c>
      <c r="F820" s="209" t="s">
        <v>505</v>
      </c>
      <c r="G820" s="207"/>
      <c r="H820" s="210">
        <v>434.72</v>
      </c>
      <c r="I820" s="211"/>
      <c r="J820" s="207"/>
      <c r="K820" s="207"/>
      <c r="L820" s="212"/>
      <c r="M820" s="213"/>
      <c r="N820" s="214"/>
      <c r="O820" s="214"/>
      <c r="P820" s="214"/>
      <c r="Q820" s="214"/>
      <c r="R820" s="214"/>
      <c r="S820" s="214"/>
      <c r="T820" s="215"/>
      <c r="AT820" s="216" t="s">
        <v>135</v>
      </c>
      <c r="AU820" s="216" t="s">
        <v>82</v>
      </c>
      <c r="AV820" s="13" t="s">
        <v>84</v>
      </c>
      <c r="AW820" s="13" t="s">
        <v>30</v>
      </c>
      <c r="AX820" s="13" t="s">
        <v>74</v>
      </c>
      <c r="AY820" s="216" t="s">
        <v>125</v>
      </c>
    </row>
    <row r="821" spans="2:51" s="13" customFormat="1">
      <c r="B821" s="206"/>
      <c r="C821" s="207"/>
      <c r="D821" s="191" t="s">
        <v>135</v>
      </c>
      <c r="E821" s="208" t="s">
        <v>1</v>
      </c>
      <c r="F821" s="209" t="s">
        <v>506</v>
      </c>
      <c r="G821" s="207"/>
      <c r="H821" s="210">
        <v>0.28000000000000003</v>
      </c>
      <c r="I821" s="211"/>
      <c r="J821" s="207"/>
      <c r="K821" s="207"/>
      <c r="L821" s="212"/>
      <c r="M821" s="213"/>
      <c r="N821" s="214"/>
      <c r="O821" s="214"/>
      <c r="P821" s="214"/>
      <c r="Q821" s="214"/>
      <c r="R821" s="214"/>
      <c r="S821" s="214"/>
      <c r="T821" s="215"/>
      <c r="AT821" s="216" t="s">
        <v>135</v>
      </c>
      <c r="AU821" s="216" t="s">
        <v>82</v>
      </c>
      <c r="AV821" s="13" t="s">
        <v>84</v>
      </c>
      <c r="AW821" s="13" t="s">
        <v>30</v>
      </c>
      <c r="AX821" s="13" t="s">
        <v>74</v>
      </c>
      <c r="AY821" s="216" t="s">
        <v>125</v>
      </c>
    </row>
    <row r="822" spans="2:51" s="12" customFormat="1">
      <c r="B822" s="196"/>
      <c r="C822" s="197"/>
      <c r="D822" s="191" t="s">
        <v>135</v>
      </c>
      <c r="E822" s="198" t="s">
        <v>1</v>
      </c>
      <c r="F822" s="199" t="s">
        <v>507</v>
      </c>
      <c r="G822" s="197"/>
      <c r="H822" s="198" t="s">
        <v>1</v>
      </c>
      <c r="I822" s="200"/>
      <c r="J822" s="197"/>
      <c r="K822" s="197"/>
      <c r="L822" s="201"/>
      <c r="M822" s="202"/>
      <c r="N822" s="203"/>
      <c r="O822" s="203"/>
      <c r="P822" s="203"/>
      <c r="Q822" s="203"/>
      <c r="R822" s="203"/>
      <c r="S822" s="203"/>
      <c r="T822" s="204"/>
      <c r="AT822" s="205" t="s">
        <v>135</v>
      </c>
      <c r="AU822" s="205" t="s">
        <v>82</v>
      </c>
      <c r="AV822" s="12" t="s">
        <v>82</v>
      </c>
      <c r="AW822" s="12" t="s">
        <v>30</v>
      </c>
      <c r="AX822" s="12" t="s">
        <v>74</v>
      </c>
      <c r="AY822" s="205" t="s">
        <v>125</v>
      </c>
    </row>
    <row r="823" spans="2:51" s="13" customFormat="1">
      <c r="B823" s="206"/>
      <c r="C823" s="207"/>
      <c r="D823" s="191" t="s">
        <v>135</v>
      </c>
      <c r="E823" s="208" t="s">
        <v>1</v>
      </c>
      <c r="F823" s="209" t="s">
        <v>508</v>
      </c>
      <c r="G823" s="207"/>
      <c r="H823" s="210">
        <v>-15</v>
      </c>
      <c r="I823" s="211"/>
      <c r="J823" s="207"/>
      <c r="K823" s="207"/>
      <c r="L823" s="212"/>
      <c r="M823" s="213"/>
      <c r="N823" s="214"/>
      <c r="O823" s="214"/>
      <c r="P823" s="214"/>
      <c r="Q823" s="214"/>
      <c r="R823" s="214"/>
      <c r="S823" s="214"/>
      <c r="T823" s="215"/>
      <c r="AT823" s="216" t="s">
        <v>135</v>
      </c>
      <c r="AU823" s="216" t="s">
        <v>82</v>
      </c>
      <c r="AV823" s="13" t="s">
        <v>84</v>
      </c>
      <c r="AW823" s="13" t="s">
        <v>30</v>
      </c>
      <c r="AX823" s="13" t="s">
        <v>74</v>
      </c>
      <c r="AY823" s="216" t="s">
        <v>125</v>
      </c>
    </row>
    <row r="824" spans="2:51" s="12" customFormat="1">
      <c r="B824" s="196"/>
      <c r="C824" s="197"/>
      <c r="D824" s="191" t="s">
        <v>135</v>
      </c>
      <c r="E824" s="198" t="s">
        <v>1</v>
      </c>
      <c r="F824" s="199" t="s">
        <v>396</v>
      </c>
      <c r="G824" s="197"/>
      <c r="H824" s="198" t="s">
        <v>1</v>
      </c>
      <c r="I824" s="200"/>
      <c r="J824" s="197"/>
      <c r="K824" s="197"/>
      <c r="L824" s="201"/>
      <c r="M824" s="202"/>
      <c r="N824" s="203"/>
      <c r="O824" s="203"/>
      <c r="P824" s="203"/>
      <c r="Q824" s="203"/>
      <c r="R824" s="203"/>
      <c r="S824" s="203"/>
      <c r="T824" s="204"/>
      <c r="AT824" s="205" t="s">
        <v>135</v>
      </c>
      <c r="AU824" s="205" t="s">
        <v>82</v>
      </c>
      <c r="AV824" s="12" t="s">
        <v>82</v>
      </c>
      <c r="AW824" s="12" t="s">
        <v>30</v>
      </c>
      <c r="AX824" s="12" t="s">
        <v>74</v>
      </c>
      <c r="AY824" s="205" t="s">
        <v>125</v>
      </c>
    </row>
    <row r="825" spans="2:51" s="13" customFormat="1">
      <c r="B825" s="206"/>
      <c r="C825" s="207"/>
      <c r="D825" s="191" t="s">
        <v>135</v>
      </c>
      <c r="E825" s="208" t="s">
        <v>1</v>
      </c>
      <c r="F825" s="209" t="s">
        <v>509</v>
      </c>
      <c r="G825" s="207"/>
      <c r="H825" s="210">
        <v>93.48</v>
      </c>
      <c r="I825" s="211"/>
      <c r="J825" s="207"/>
      <c r="K825" s="207"/>
      <c r="L825" s="212"/>
      <c r="M825" s="213"/>
      <c r="N825" s="214"/>
      <c r="O825" s="214"/>
      <c r="P825" s="214"/>
      <c r="Q825" s="214"/>
      <c r="R825" s="214"/>
      <c r="S825" s="214"/>
      <c r="T825" s="215"/>
      <c r="AT825" s="216" t="s">
        <v>135</v>
      </c>
      <c r="AU825" s="216" t="s">
        <v>82</v>
      </c>
      <c r="AV825" s="13" t="s">
        <v>84</v>
      </c>
      <c r="AW825" s="13" t="s">
        <v>30</v>
      </c>
      <c r="AX825" s="13" t="s">
        <v>74</v>
      </c>
      <c r="AY825" s="216" t="s">
        <v>125</v>
      </c>
    </row>
    <row r="826" spans="2:51" s="13" customFormat="1">
      <c r="B826" s="206"/>
      <c r="C826" s="207"/>
      <c r="D826" s="191" t="s">
        <v>135</v>
      </c>
      <c r="E826" s="208" t="s">
        <v>1</v>
      </c>
      <c r="F826" s="209" t="s">
        <v>510</v>
      </c>
      <c r="G826" s="207"/>
      <c r="H826" s="210">
        <v>0.52</v>
      </c>
      <c r="I826" s="211"/>
      <c r="J826" s="207"/>
      <c r="K826" s="207"/>
      <c r="L826" s="212"/>
      <c r="M826" s="213"/>
      <c r="N826" s="214"/>
      <c r="O826" s="214"/>
      <c r="P826" s="214"/>
      <c r="Q826" s="214"/>
      <c r="R826" s="214"/>
      <c r="S826" s="214"/>
      <c r="T826" s="215"/>
      <c r="AT826" s="216" t="s">
        <v>135</v>
      </c>
      <c r="AU826" s="216" t="s">
        <v>82</v>
      </c>
      <c r="AV826" s="13" t="s">
        <v>84</v>
      </c>
      <c r="AW826" s="13" t="s">
        <v>30</v>
      </c>
      <c r="AX826" s="13" t="s">
        <v>74</v>
      </c>
      <c r="AY826" s="216" t="s">
        <v>125</v>
      </c>
    </row>
    <row r="827" spans="2:51" s="12" customFormat="1">
      <c r="B827" s="196"/>
      <c r="C827" s="197"/>
      <c r="D827" s="191" t="s">
        <v>135</v>
      </c>
      <c r="E827" s="198" t="s">
        <v>1</v>
      </c>
      <c r="F827" s="199" t="s">
        <v>511</v>
      </c>
      <c r="G827" s="197"/>
      <c r="H827" s="198" t="s">
        <v>1</v>
      </c>
      <c r="I827" s="200"/>
      <c r="J827" s="197"/>
      <c r="K827" s="197"/>
      <c r="L827" s="201"/>
      <c r="M827" s="202"/>
      <c r="N827" s="203"/>
      <c r="O827" s="203"/>
      <c r="P827" s="203"/>
      <c r="Q827" s="203"/>
      <c r="R827" s="203"/>
      <c r="S827" s="203"/>
      <c r="T827" s="204"/>
      <c r="AT827" s="205" t="s">
        <v>135</v>
      </c>
      <c r="AU827" s="205" t="s">
        <v>82</v>
      </c>
      <c r="AV827" s="12" t="s">
        <v>82</v>
      </c>
      <c r="AW827" s="12" t="s">
        <v>30</v>
      </c>
      <c r="AX827" s="12" t="s">
        <v>74</v>
      </c>
      <c r="AY827" s="205" t="s">
        <v>125</v>
      </c>
    </row>
    <row r="828" spans="2:51" s="13" customFormat="1">
      <c r="B828" s="206"/>
      <c r="C828" s="207"/>
      <c r="D828" s="191" t="s">
        <v>135</v>
      </c>
      <c r="E828" s="208" t="s">
        <v>1</v>
      </c>
      <c r="F828" s="209" t="s">
        <v>512</v>
      </c>
      <c r="G828" s="207"/>
      <c r="H828" s="210">
        <v>-9</v>
      </c>
      <c r="I828" s="211"/>
      <c r="J828" s="207"/>
      <c r="K828" s="207"/>
      <c r="L828" s="212"/>
      <c r="M828" s="213"/>
      <c r="N828" s="214"/>
      <c r="O828" s="214"/>
      <c r="P828" s="214"/>
      <c r="Q828" s="214"/>
      <c r="R828" s="214"/>
      <c r="S828" s="214"/>
      <c r="T828" s="215"/>
      <c r="AT828" s="216" t="s">
        <v>135</v>
      </c>
      <c r="AU828" s="216" t="s">
        <v>82</v>
      </c>
      <c r="AV828" s="13" t="s">
        <v>84</v>
      </c>
      <c r="AW828" s="13" t="s">
        <v>30</v>
      </c>
      <c r="AX828" s="13" t="s">
        <v>74</v>
      </c>
      <c r="AY828" s="216" t="s">
        <v>125</v>
      </c>
    </row>
    <row r="829" spans="2:51" s="12" customFormat="1">
      <c r="B829" s="196"/>
      <c r="C829" s="197"/>
      <c r="D829" s="191" t="s">
        <v>135</v>
      </c>
      <c r="E829" s="198" t="s">
        <v>1</v>
      </c>
      <c r="F829" s="199" t="s">
        <v>513</v>
      </c>
      <c r="G829" s="197"/>
      <c r="H829" s="198" t="s">
        <v>1</v>
      </c>
      <c r="I829" s="200"/>
      <c r="J829" s="197"/>
      <c r="K829" s="197"/>
      <c r="L829" s="201"/>
      <c r="M829" s="202"/>
      <c r="N829" s="203"/>
      <c r="O829" s="203"/>
      <c r="P829" s="203"/>
      <c r="Q829" s="203"/>
      <c r="R829" s="203"/>
      <c r="S829" s="203"/>
      <c r="T829" s="204"/>
      <c r="AT829" s="205" t="s">
        <v>135</v>
      </c>
      <c r="AU829" s="205" t="s">
        <v>82</v>
      </c>
      <c r="AV829" s="12" t="s">
        <v>82</v>
      </c>
      <c r="AW829" s="12" t="s">
        <v>30</v>
      </c>
      <c r="AX829" s="12" t="s">
        <v>74</v>
      </c>
      <c r="AY829" s="205" t="s">
        <v>125</v>
      </c>
    </row>
    <row r="830" spans="2:51" s="13" customFormat="1">
      <c r="B830" s="206"/>
      <c r="C830" s="207"/>
      <c r="D830" s="191" t="s">
        <v>135</v>
      </c>
      <c r="E830" s="208" t="s">
        <v>1</v>
      </c>
      <c r="F830" s="209" t="s">
        <v>514</v>
      </c>
      <c r="G830" s="207"/>
      <c r="H830" s="210">
        <v>150.88</v>
      </c>
      <c r="I830" s="211"/>
      <c r="J830" s="207"/>
      <c r="K830" s="207"/>
      <c r="L830" s="212"/>
      <c r="M830" s="213"/>
      <c r="N830" s="214"/>
      <c r="O830" s="214"/>
      <c r="P830" s="214"/>
      <c r="Q830" s="214"/>
      <c r="R830" s="214"/>
      <c r="S830" s="214"/>
      <c r="T830" s="215"/>
      <c r="AT830" s="216" t="s">
        <v>135</v>
      </c>
      <c r="AU830" s="216" t="s">
        <v>82</v>
      </c>
      <c r="AV830" s="13" t="s">
        <v>84</v>
      </c>
      <c r="AW830" s="13" t="s">
        <v>30</v>
      </c>
      <c r="AX830" s="13" t="s">
        <v>74</v>
      </c>
      <c r="AY830" s="216" t="s">
        <v>125</v>
      </c>
    </row>
    <row r="831" spans="2:51" s="13" customFormat="1">
      <c r="B831" s="206"/>
      <c r="C831" s="207"/>
      <c r="D831" s="191" t="s">
        <v>135</v>
      </c>
      <c r="E831" s="208" t="s">
        <v>1</v>
      </c>
      <c r="F831" s="209" t="s">
        <v>515</v>
      </c>
      <c r="G831" s="207"/>
      <c r="H831" s="210">
        <v>0.12</v>
      </c>
      <c r="I831" s="211"/>
      <c r="J831" s="207"/>
      <c r="K831" s="207"/>
      <c r="L831" s="212"/>
      <c r="M831" s="213"/>
      <c r="N831" s="214"/>
      <c r="O831" s="214"/>
      <c r="P831" s="214"/>
      <c r="Q831" s="214"/>
      <c r="R831" s="214"/>
      <c r="S831" s="214"/>
      <c r="T831" s="215"/>
      <c r="AT831" s="216" t="s">
        <v>135</v>
      </c>
      <c r="AU831" s="216" t="s">
        <v>82</v>
      </c>
      <c r="AV831" s="13" t="s">
        <v>84</v>
      </c>
      <c r="AW831" s="13" t="s">
        <v>30</v>
      </c>
      <c r="AX831" s="13" t="s">
        <v>74</v>
      </c>
      <c r="AY831" s="216" t="s">
        <v>125</v>
      </c>
    </row>
    <row r="832" spans="2:51" s="14" customFormat="1">
      <c r="B832" s="217"/>
      <c r="C832" s="218"/>
      <c r="D832" s="191" t="s">
        <v>135</v>
      </c>
      <c r="E832" s="219" t="s">
        <v>1</v>
      </c>
      <c r="F832" s="220" t="s">
        <v>138</v>
      </c>
      <c r="G832" s="218"/>
      <c r="H832" s="221">
        <v>711</v>
      </c>
      <c r="I832" s="222"/>
      <c r="J832" s="218"/>
      <c r="K832" s="218"/>
      <c r="L832" s="223"/>
      <c r="M832" s="224"/>
      <c r="N832" s="225"/>
      <c r="O832" s="225"/>
      <c r="P832" s="225"/>
      <c r="Q832" s="225"/>
      <c r="R832" s="225"/>
      <c r="S832" s="225"/>
      <c r="T832" s="226"/>
      <c r="AT832" s="227" t="s">
        <v>135</v>
      </c>
      <c r="AU832" s="227" t="s">
        <v>82</v>
      </c>
      <c r="AV832" s="14" t="s">
        <v>132</v>
      </c>
      <c r="AW832" s="14" t="s">
        <v>30</v>
      </c>
      <c r="AX832" s="14" t="s">
        <v>82</v>
      </c>
      <c r="AY832" s="227" t="s">
        <v>125</v>
      </c>
    </row>
    <row r="833" spans="1:65" s="2" customFormat="1" ht="21.75" customHeight="1">
      <c r="A833" s="33"/>
      <c r="B833" s="34"/>
      <c r="C833" s="177" t="s">
        <v>516</v>
      </c>
      <c r="D833" s="177" t="s">
        <v>126</v>
      </c>
      <c r="E833" s="178" t="s">
        <v>517</v>
      </c>
      <c r="F833" s="179" t="s">
        <v>518</v>
      </c>
      <c r="G833" s="180" t="s">
        <v>159</v>
      </c>
      <c r="H833" s="181">
        <v>34</v>
      </c>
      <c r="I833" s="182"/>
      <c r="J833" s="183">
        <f>ROUND(I833*H833,2)</f>
        <v>0</v>
      </c>
      <c r="K833" s="179" t="s">
        <v>1</v>
      </c>
      <c r="L833" s="184"/>
      <c r="M833" s="185" t="s">
        <v>1</v>
      </c>
      <c r="N833" s="186" t="s">
        <v>39</v>
      </c>
      <c r="O833" s="70"/>
      <c r="P833" s="187">
        <f>O833*H833</f>
        <v>0</v>
      </c>
      <c r="Q833" s="187">
        <v>1.014E-2</v>
      </c>
      <c r="R833" s="187">
        <f>Q833*H833</f>
        <v>0.34476000000000001</v>
      </c>
      <c r="S833" s="187">
        <v>0</v>
      </c>
      <c r="T833" s="188">
        <f>S833*H833</f>
        <v>0</v>
      </c>
      <c r="U833" s="33"/>
      <c r="V833" s="33"/>
      <c r="W833" s="33"/>
      <c r="X833" s="33"/>
      <c r="Y833" s="33"/>
      <c r="Z833" s="33"/>
      <c r="AA833" s="33"/>
      <c r="AB833" s="33"/>
      <c r="AC833" s="33"/>
      <c r="AD833" s="33"/>
      <c r="AE833" s="33"/>
      <c r="AR833" s="189" t="s">
        <v>131</v>
      </c>
      <c r="AT833" s="189" t="s">
        <v>126</v>
      </c>
      <c r="AU833" s="189" t="s">
        <v>82</v>
      </c>
      <c r="AY833" s="16" t="s">
        <v>125</v>
      </c>
      <c r="BE833" s="190">
        <f>IF(N833="základní",J833,0)</f>
        <v>0</v>
      </c>
      <c r="BF833" s="190">
        <f>IF(N833="snížená",J833,0)</f>
        <v>0</v>
      </c>
      <c r="BG833" s="190">
        <f>IF(N833="zákl. přenesená",J833,0)</f>
        <v>0</v>
      </c>
      <c r="BH833" s="190">
        <f>IF(N833="sníž. přenesená",J833,0)</f>
        <v>0</v>
      </c>
      <c r="BI833" s="190">
        <f>IF(N833="nulová",J833,0)</f>
        <v>0</v>
      </c>
      <c r="BJ833" s="16" t="s">
        <v>82</v>
      </c>
      <c r="BK833" s="190">
        <f>ROUND(I833*H833,2)</f>
        <v>0</v>
      </c>
      <c r="BL833" s="16" t="s">
        <v>132</v>
      </c>
      <c r="BM833" s="189" t="s">
        <v>519</v>
      </c>
    </row>
    <row r="834" spans="1:65" s="2" customFormat="1">
      <c r="A834" s="33"/>
      <c r="B834" s="34"/>
      <c r="C834" s="35"/>
      <c r="D834" s="191" t="s">
        <v>134</v>
      </c>
      <c r="E834" s="35"/>
      <c r="F834" s="192" t="s">
        <v>518</v>
      </c>
      <c r="G834" s="35"/>
      <c r="H834" s="35"/>
      <c r="I834" s="193"/>
      <c r="J834" s="35"/>
      <c r="K834" s="35"/>
      <c r="L834" s="38"/>
      <c r="M834" s="194"/>
      <c r="N834" s="195"/>
      <c r="O834" s="70"/>
      <c r="P834" s="70"/>
      <c r="Q834" s="70"/>
      <c r="R834" s="70"/>
      <c r="S834" s="70"/>
      <c r="T834" s="71"/>
      <c r="U834" s="33"/>
      <c r="V834" s="33"/>
      <c r="W834" s="33"/>
      <c r="X834" s="33"/>
      <c r="Y834" s="33"/>
      <c r="Z834" s="33"/>
      <c r="AA834" s="33"/>
      <c r="AB834" s="33"/>
      <c r="AC834" s="33"/>
      <c r="AD834" s="33"/>
      <c r="AE834" s="33"/>
      <c r="AT834" s="16" t="s">
        <v>134</v>
      </c>
      <c r="AU834" s="16" t="s">
        <v>82</v>
      </c>
    </row>
    <row r="835" spans="1:65" s="12" customFormat="1">
      <c r="B835" s="196"/>
      <c r="C835" s="197"/>
      <c r="D835" s="191" t="s">
        <v>135</v>
      </c>
      <c r="E835" s="198" t="s">
        <v>1</v>
      </c>
      <c r="F835" s="199" t="s">
        <v>520</v>
      </c>
      <c r="G835" s="197"/>
      <c r="H835" s="198" t="s">
        <v>1</v>
      </c>
      <c r="I835" s="200"/>
      <c r="J835" s="197"/>
      <c r="K835" s="197"/>
      <c r="L835" s="201"/>
      <c r="M835" s="202"/>
      <c r="N835" s="203"/>
      <c r="O835" s="203"/>
      <c r="P835" s="203"/>
      <c r="Q835" s="203"/>
      <c r="R835" s="203"/>
      <c r="S835" s="203"/>
      <c r="T835" s="204"/>
      <c r="AT835" s="205" t="s">
        <v>135</v>
      </c>
      <c r="AU835" s="205" t="s">
        <v>82</v>
      </c>
      <c r="AV835" s="12" t="s">
        <v>82</v>
      </c>
      <c r="AW835" s="12" t="s">
        <v>30</v>
      </c>
      <c r="AX835" s="12" t="s">
        <v>74</v>
      </c>
      <c r="AY835" s="205" t="s">
        <v>125</v>
      </c>
    </row>
    <row r="836" spans="1:65" s="13" customFormat="1">
      <c r="B836" s="206"/>
      <c r="C836" s="207"/>
      <c r="D836" s="191" t="s">
        <v>135</v>
      </c>
      <c r="E836" s="208" t="s">
        <v>1</v>
      </c>
      <c r="F836" s="209" t="s">
        <v>213</v>
      </c>
      <c r="G836" s="207"/>
      <c r="H836" s="210">
        <v>12</v>
      </c>
      <c r="I836" s="211"/>
      <c r="J836" s="207"/>
      <c r="K836" s="207"/>
      <c r="L836" s="212"/>
      <c r="M836" s="213"/>
      <c r="N836" s="214"/>
      <c r="O836" s="214"/>
      <c r="P836" s="214"/>
      <c r="Q836" s="214"/>
      <c r="R836" s="214"/>
      <c r="S836" s="214"/>
      <c r="T836" s="215"/>
      <c r="AT836" s="216" t="s">
        <v>135</v>
      </c>
      <c r="AU836" s="216" t="s">
        <v>82</v>
      </c>
      <c r="AV836" s="13" t="s">
        <v>84</v>
      </c>
      <c r="AW836" s="13" t="s">
        <v>30</v>
      </c>
      <c r="AX836" s="13" t="s">
        <v>74</v>
      </c>
      <c r="AY836" s="216" t="s">
        <v>125</v>
      </c>
    </row>
    <row r="837" spans="1:65" s="12" customFormat="1">
      <c r="B837" s="196"/>
      <c r="C837" s="197"/>
      <c r="D837" s="191" t="s">
        <v>135</v>
      </c>
      <c r="E837" s="198" t="s">
        <v>1</v>
      </c>
      <c r="F837" s="199" t="s">
        <v>199</v>
      </c>
      <c r="G837" s="197"/>
      <c r="H837" s="198" t="s">
        <v>1</v>
      </c>
      <c r="I837" s="200"/>
      <c r="J837" s="197"/>
      <c r="K837" s="197"/>
      <c r="L837" s="201"/>
      <c r="M837" s="202"/>
      <c r="N837" s="203"/>
      <c r="O837" s="203"/>
      <c r="P837" s="203"/>
      <c r="Q837" s="203"/>
      <c r="R837" s="203"/>
      <c r="S837" s="203"/>
      <c r="T837" s="204"/>
      <c r="AT837" s="205" t="s">
        <v>135</v>
      </c>
      <c r="AU837" s="205" t="s">
        <v>82</v>
      </c>
      <c r="AV837" s="12" t="s">
        <v>82</v>
      </c>
      <c r="AW837" s="12" t="s">
        <v>30</v>
      </c>
      <c r="AX837" s="12" t="s">
        <v>74</v>
      </c>
      <c r="AY837" s="205" t="s">
        <v>125</v>
      </c>
    </row>
    <row r="838" spans="1:65" s="13" customFormat="1">
      <c r="B838" s="206"/>
      <c r="C838" s="207"/>
      <c r="D838" s="191" t="s">
        <v>135</v>
      </c>
      <c r="E838" s="208" t="s">
        <v>1</v>
      </c>
      <c r="F838" s="209" t="s">
        <v>176</v>
      </c>
      <c r="G838" s="207"/>
      <c r="H838" s="210">
        <v>5</v>
      </c>
      <c r="I838" s="211"/>
      <c r="J838" s="207"/>
      <c r="K838" s="207"/>
      <c r="L838" s="212"/>
      <c r="M838" s="213"/>
      <c r="N838" s="214"/>
      <c r="O838" s="214"/>
      <c r="P838" s="214"/>
      <c r="Q838" s="214"/>
      <c r="R838" s="214"/>
      <c r="S838" s="214"/>
      <c r="T838" s="215"/>
      <c r="AT838" s="216" t="s">
        <v>135</v>
      </c>
      <c r="AU838" s="216" t="s">
        <v>82</v>
      </c>
      <c r="AV838" s="13" t="s">
        <v>84</v>
      </c>
      <c r="AW838" s="13" t="s">
        <v>30</v>
      </c>
      <c r="AX838" s="13" t="s">
        <v>74</v>
      </c>
      <c r="AY838" s="216" t="s">
        <v>125</v>
      </c>
    </row>
    <row r="839" spans="1:65" s="12" customFormat="1">
      <c r="B839" s="196"/>
      <c r="C839" s="197"/>
      <c r="D839" s="191" t="s">
        <v>135</v>
      </c>
      <c r="E839" s="198" t="s">
        <v>1</v>
      </c>
      <c r="F839" s="199" t="s">
        <v>521</v>
      </c>
      <c r="G839" s="197"/>
      <c r="H839" s="198" t="s">
        <v>1</v>
      </c>
      <c r="I839" s="200"/>
      <c r="J839" s="197"/>
      <c r="K839" s="197"/>
      <c r="L839" s="201"/>
      <c r="M839" s="202"/>
      <c r="N839" s="203"/>
      <c r="O839" s="203"/>
      <c r="P839" s="203"/>
      <c r="Q839" s="203"/>
      <c r="R839" s="203"/>
      <c r="S839" s="203"/>
      <c r="T839" s="204"/>
      <c r="AT839" s="205" t="s">
        <v>135</v>
      </c>
      <c r="AU839" s="205" t="s">
        <v>82</v>
      </c>
      <c r="AV839" s="12" t="s">
        <v>82</v>
      </c>
      <c r="AW839" s="12" t="s">
        <v>30</v>
      </c>
      <c r="AX839" s="12" t="s">
        <v>74</v>
      </c>
      <c r="AY839" s="205" t="s">
        <v>125</v>
      </c>
    </row>
    <row r="840" spans="1:65" s="13" customFormat="1">
      <c r="B840" s="206"/>
      <c r="C840" s="207"/>
      <c r="D840" s="191" t="s">
        <v>135</v>
      </c>
      <c r="E840" s="208" t="s">
        <v>1</v>
      </c>
      <c r="F840" s="209" t="s">
        <v>213</v>
      </c>
      <c r="G840" s="207"/>
      <c r="H840" s="210">
        <v>12</v>
      </c>
      <c r="I840" s="211"/>
      <c r="J840" s="207"/>
      <c r="K840" s="207"/>
      <c r="L840" s="212"/>
      <c r="M840" s="213"/>
      <c r="N840" s="214"/>
      <c r="O840" s="214"/>
      <c r="P840" s="214"/>
      <c r="Q840" s="214"/>
      <c r="R840" s="214"/>
      <c r="S840" s="214"/>
      <c r="T840" s="215"/>
      <c r="AT840" s="216" t="s">
        <v>135</v>
      </c>
      <c r="AU840" s="216" t="s">
        <v>82</v>
      </c>
      <c r="AV840" s="13" t="s">
        <v>84</v>
      </c>
      <c r="AW840" s="13" t="s">
        <v>30</v>
      </c>
      <c r="AX840" s="13" t="s">
        <v>74</v>
      </c>
      <c r="AY840" s="216" t="s">
        <v>125</v>
      </c>
    </row>
    <row r="841" spans="1:65" s="12" customFormat="1">
      <c r="B841" s="196"/>
      <c r="C841" s="197"/>
      <c r="D841" s="191" t="s">
        <v>135</v>
      </c>
      <c r="E841" s="198" t="s">
        <v>1</v>
      </c>
      <c r="F841" s="199" t="s">
        <v>201</v>
      </c>
      <c r="G841" s="197"/>
      <c r="H841" s="198" t="s">
        <v>1</v>
      </c>
      <c r="I841" s="200"/>
      <c r="J841" s="197"/>
      <c r="K841" s="197"/>
      <c r="L841" s="201"/>
      <c r="M841" s="202"/>
      <c r="N841" s="203"/>
      <c r="O841" s="203"/>
      <c r="P841" s="203"/>
      <c r="Q841" s="203"/>
      <c r="R841" s="203"/>
      <c r="S841" s="203"/>
      <c r="T841" s="204"/>
      <c r="AT841" s="205" t="s">
        <v>135</v>
      </c>
      <c r="AU841" s="205" t="s">
        <v>82</v>
      </c>
      <c r="AV841" s="12" t="s">
        <v>82</v>
      </c>
      <c r="AW841" s="12" t="s">
        <v>30</v>
      </c>
      <c r="AX841" s="12" t="s">
        <v>74</v>
      </c>
      <c r="AY841" s="205" t="s">
        <v>125</v>
      </c>
    </row>
    <row r="842" spans="1:65" s="13" customFormat="1">
      <c r="B842" s="206"/>
      <c r="C842" s="207"/>
      <c r="D842" s="191" t="s">
        <v>135</v>
      </c>
      <c r="E842" s="208" t="s">
        <v>1</v>
      </c>
      <c r="F842" s="209" t="s">
        <v>176</v>
      </c>
      <c r="G842" s="207"/>
      <c r="H842" s="210">
        <v>5</v>
      </c>
      <c r="I842" s="211"/>
      <c r="J842" s="207"/>
      <c r="K842" s="207"/>
      <c r="L842" s="212"/>
      <c r="M842" s="213"/>
      <c r="N842" s="214"/>
      <c r="O842" s="214"/>
      <c r="P842" s="214"/>
      <c r="Q842" s="214"/>
      <c r="R842" s="214"/>
      <c r="S842" s="214"/>
      <c r="T842" s="215"/>
      <c r="AT842" s="216" t="s">
        <v>135</v>
      </c>
      <c r="AU842" s="216" t="s">
        <v>82</v>
      </c>
      <c r="AV842" s="13" t="s">
        <v>84</v>
      </c>
      <c r="AW842" s="13" t="s">
        <v>30</v>
      </c>
      <c r="AX842" s="13" t="s">
        <v>74</v>
      </c>
      <c r="AY842" s="216" t="s">
        <v>125</v>
      </c>
    </row>
    <row r="843" spans="1:65" s="14" customFormat="1">
      <c r="B843" s="217"/>
      <c r="C843" s="218"/>
      <c r="D843" s="191" t="s">
        <v>135</v>
      </c>
      <c r="E843" s="219" t="s">
        <v>1</v>
      </c>
      <c r="F843" s="220" t="s">
        <v>138</v>
      </c>
      <c r="G843" s="218"/>
      <c r="H843" s="221">
        <v>34</v>
      </c>
      <c r="I843" s="222"/>
      <c r="J843" s="218"/>
      <c r="K843" s="218"/>
      <c r="L843" s="223"/>
      <c r="M843" s="224"/>
      <c r="N843" s="225"/>
      <c r="O843" s="225"/>
      <c r="P843" s="225"/>
      <c r="Q843" s="225"/>
      <c r="R843" s="225"/>
      <c r="S843" s="225"/>
      <c r="T843" s="226"/>
      <c r="AT843" s="227" t="s">
        <v>135</v>
      </c>
      <c r="AU843" s="227" t="s">
        <v>82</v>
      </c>
      <c r="AV843" s="14" t="s">
        <v>132</v>
      </c>
      <c r="AW843" s="14" t="s">
        <v>30</v>
      </c>
      <c r="AX843" s="14" t="s">
        <v>82</v>
      </c>
      <c r="AY843" s="227" t="s">
        <v>125</v>
      </c>
    </row>
    <row r="844" spans="1:65" s="2" customFormat="1" ht="21.75" customHeight="1">
      <c r="A844" s="33"/>
      <c r="B844" s="34"/>
      <c r="C844" s="177" t="s">
        <v>522</v>
      </c>
      <c r="D844" s="177" t="s">
        <v>126</v>
      </c>
      <c r="E844" s="178" t="s">
        <v>523</v>
      </c>
      <c r="F844" s="179" t="s">
        <v>524</v>
      </c>
      <c r="G844" s="180" t="s">
        <v>159</v>
      </c>
      <c r="H844" s="181">
        <v>19</v>
      </c>
      <c r="I844" s="182"/>
      <c r="J844" s="183">
        <f>ROUND(I844*H844,2)</f>
        <v>0</v>
      </c>
      <c r="K844" s="179" t="s">
        <v>1</v>
      </c>
      <c r="L844" s="184"/>
      <c r="M844" s="185" t="s">
        <v>1</v>
      </c>
      <c r="N844" s="186" t="s">
        <v>39</v>
      </c>
      <c r="O844" s="70"/>
      <c r="P844" s="187">
        <f>O844*H844</f>
        <v>0</v>
      </c>
      <c r="Q844" s="187">
        <v>1.004E-2</v>
      </c>
      <c r="R844" s="187">
        <f>Q844*H844</f>
        <v>0.19076000000000001</v>
      </c>
      <c r="S844" s="187">
        <v>0</v>
      </c>
      <c r="T844" s="188">
        <f>S844*H844</f>
        <v>0</v>
      </c>
      <c r="U844" s="33"/>
      <c r="V844" s="33"/>
      <c r="W844" s="33"/>
      <c r="X844" s="33"/>
      <c r="Y844" s="33"/>
      <c r="Z844" s="33"/>
      <c r="AA844" s="33"/>
      <c r="AB844" s="33"/>
      <c r="AC844" s="33"/>
      <c r="AD844" s="33"/>
      <c r="AE844" s="33"/>
      <c r="AR844" s="189" t="s">
        <v>131</v>
      </c>
      <c r="AT844" s="189" t="s">
        <v>126</v>
      </c>
      <c r="AU844" s="189" t="s">
        <v>82</v>
      </c>
      <c r="AY844" s="16" t="s">
        <v>125</v>
      </c>
      <c r="BE844" s="190">
        <f>IF(N844="základní",J844,0)</f>
        <v>0</v>
      </c>
      <c r="BF844" s="190">
        <f>IF(N844="snížená",J844,0)</f>
        <v>0</v>
      </c>
      <c r="BG844" s="190">
        <f>IF(N844="zákl. přenesená",J844,0)</f>
        <v>0</v>
      </c>
      <c r="BH844" s="190">
        <f>IF(N844="sníž. přenesená",J844,0)</f>
        <v>0</v>
      </c>
      <c r="BI844" s="190">
        <f>IF(N844="nulová",J844,0)</f>
        <v>0</v>
      </c>
      <c r="BJ844" s="16" t="s">
        <v>82</v>
      </c>
      <c r="BK844" s="190">
        <f>ROUND(I844*H844,2)</f>
        <v>0</v>
      </c>
      <c r="BL844" s="16" t="s">
        <v>132</v>
      </c>
      <c r="BM844" s="189" t="s">
        <v>525</v>
      </c>
    </row>
    <row r="845" spans="1:65" s="2" customFormat="1">
      <c r="A845" s="33"/>
      <c r="B845" s="34"/>
      <c r="C845" s="35"/>
      <c r="D845" s="191" t="s">
        <v>134</v>
      </c>
      <c r="E845" s="35"/>
      <c r="F845" s="192" t="s">
        <v>524</v>
      </c>
      <c r="G845" s="35"/>
      <c r="H845" s="35"/>
      <c r="I845" s="193"/>
      <c r="J845" s="35"/>
      <c r="K845" s="35"/>
      <c r="L845" s="38"/>
      <c r="M845" s="194"/>
      <c r="N845" s="195"/>
      <c r="O845" s="70"/>
      <c r="P845" s="70"/>
      <c r="Q845" s="70"/>
      <c r="R845" s="70"/>
      <c r="S845" s="70"/>
      <c r="T845" s="71"/>
      <c r="U845" s="33"/>
      <c r="V845" s="33"/>
      <c r="W845" s="33"/>
      <c r="X845" s="33"/>
      <c r="Y845" s="33"/>
      <c r="Z845" s="33"/>
      <c r="AA845" s="33"/>
      <c r="AB845" s="33"/>
      <c r="AC845" s="33"/>
      <c r="AD845" s="33"/>
      <c r="AE845" s="33"/>
      <c r="AT845" s="16" t="s">
        <v>134</v>
      </c>
      <c r="AU845" s="16" t="s">
        <v>82</v>
      </c>
    </row>
    <row r="846" spans="1:65" s="12" customFormat="1">
      <c r="B846" s="196"/>
      <c r="C846" s="197"/>
      <c r="D846" s="191" t="s">
        <v>135</v>
      </c>
      <c r="E846" s="198" t="s">
        <v>1</v>
      </c>
      <c r="F846" s="199" t="s">
        <v>199</v>
      </c>
      <c r="G846" s="197"/>
      <c r="H846" s="198" t="s">
        <v>1</v>
      </c>
      <c r="I846" s="200"/>
      <c r="J846" s="197"/>
      <c r="K846" s="197"/>
      <c r="L846" s="201"/>
      <c r="M846" s="202"/>
      <c r="N846" s="203"/>
      <c r="O846" s="203"/>
      <c r="P846" s="203"/>
      <c r="Q846" s="203"/>
      <c r="R846" s="203"/>
      <c r="S846" s="203"/>
      <c r="T846" s="204"/>
      <c r="AT846" s="205" t="s">
        <v>135</v>
      </c>
      <c r="AU846" s="205" t="s">
        <v>82</v>
      </c>
      <c r="AV846" s="12" t="s">
        <v>82</v>
      </c>
      <c r="AW846" s="12" t="s">
        <v>30</v>
      </c>
      <c r="AX846" s="12" t="s">
        <v>74</v>
      </c>
      <c r="AY846" s="205" t="s">
        <v>125</v>
      </c>
    </row>
    <row r="847" spans="1:65" s="13" customFormat="1">
      <c r="B847" s="206"/>
      <c r="C847" s="207"/>
      <c r="D847" s="191" t="s">
        <v>135</v>
      </c>
      <c r="E847" s="208" t="s">
        <v>1</v>
      </c>
      <c r="F847" s="209" t="s">
        <v>156</v>
      </c>
      <c r="G847" s="207"/>
      <c r="H847" s="210">
        <v>3</v>
      </c>
      <c r="I847" s="211"/>
      <c r="J847" s="207"/>
      <c r="K847" s="207"/>
      <c r="L847" s="212"/>
      <c r="M847" s="213"/>
      <c r="N847" s="214"/>
      <c r="O847" s="214"/>
      <c r="P847" s="214"/>
      <c r="Q847" s="214"/>
      <c r="R847" s="214"/>
      <c r="S847" s="214"/>
      <c r="T847" s="215"/>
      <c r="AT847" s="216" t="s">
        <v>135</v>
      </c>
      <c r="AU847" s="216" t="s">
        <v>82</v>
      </c>
      <c r="AV847" s="13" t="s">
        <v>84</v>
      </c>
      <c r="AW847" s="13" t="s">
        <v>30</v>
      </c>
      <c r="AX847" s="13" t="s">
        <v>74</v>
      </c>
      <c r="AY847" s="216" t="s">
        <v>125</v>
      </c>
    </row>
    <row r="848" spans="1:65" s="12" customFormat="1">
      <c r="B848" s="196"/>
      <c r="C848" s="197"/>
      <c r="D848" s="191" t="s">
        <v>135</v>
      </c>
      <c r="E848" s="198" t="s">
        <v>1</v>
      </c>
      <c r="F848" s="199" t="s">
        <v>200</v>
      </c>
      <c r="G848" s="197"/>
      <c r="H848" s="198" t="s">
        <v>1</v>
      </c>
      <c r="I848" s="200"/>
      <c r="J848" s="197"/>
      <c r="K848" s="197"/>
      <c r="L848" s="201"/>
      <c r="M848" s="202"/>
      <c r="N848" s="203"/>
      <c r="O848" s="203"/>
      <c r="P848" s="203"/>
      <c r="Q848" s="203"/>
      <c r="R848" s="203"/>
      <c r="S848" s="203"/>
      <c r="T848" s="204"/>
      <c r="AT848" s="205" t="s">
        <v>135</v>
      </c>
      <c r="AU848" s="205" t="s">
        <v>82</v>
      </c>
      <c r="AV848" s="12" t="s">
        <v>82</v>
      </c>
      <c r="AW848" s="12" t="s">
        <v>30</v>
      </c>
      <c r="AX848" s="12" t="s">
        <v>74</v>
      </c>
      <c r="AY848" s="205" t="s">
        <v>125</v>
      </c>
    </row>
    <row r="849" spans="1:65" s="13" customFormat="1">
      <c r="B849" s="206"/>
      <c r="C849" s="207"/>
      <c r="D849" s="191" t="s">
        <v>135</v>
      </c>
      <c r="E849" s="208" t="s">
        <v>1</v>
      </c>
      <c r="F849" s="209" t="s">
        <v>131</v>
      </c>
      <c r="G849" s="207"/>
      <c r="H849" s="210">
        <v>8</v>
      </c>
      <c r="I849" s="211"/>
      <c r="J849" s="207"/>
      <c r="K849" s="207"/>
      <c r="L849" s="212"/>
      <c r="M849" s="213"/>
      <c r="N849" s="214"/>
      <c r="O849" s="214"/>
      <c r="P849" s="214"/>
      <c r="Q849" s="214"/>
      <c r="R849" s="214"/>
      <c r="S849" s="214"/>
      <c r="T849" s="215"/>
      <c r="AT849" s="216" t="s">
        <v>135</v>
      </c>
      <c r="AU849" s="216" t="s">
        <v>82</v>
      </c>
      <c r="AV849" s="13" t="s">
        <v>84</v>
      </c>
      <c r="AW849" s="13" t="s">
        <v>30</v>
      </c>
      <c r="AX849" s="13" t="s">
        <v>74</v>
      </c>
      <c r="AY849" s="216" t="s">
        <v>125</v>
      </c>
    </row>
    <row r="850" spans="1:65" s="12" customFormat="1">
      <c r="B850" s="196"/>
      <c r="C850" s="197"/>
      <c r="D850" s="191" t="s">
        <v>135</v>
      </c>
      <c r="E850" s="198" t="s">
        <v>1</v>
      </c>
      <c r="F850" s="199" t="s">
        <v>201</v>
      </c>
      <c r="G850" s="197"/>
      <c r="H850" s="198" t="s">
        <v>1</v>
      </c>
      <c r="I850" s="200"/>
      <c r="J850" s="197"/>
      <c r="K850" s="197"/>
      <c r="L850" s="201"/>
      <c r="M850" s="202"/>
      <c r="N850" s="203"/>
      <c r="O850" s="203"/>
      <c r="P850" s="203"/>
      <c r="Q850" s="203"/>
      <c r="R850" s="203"/>
      <c r="S850" s="203"/>
      <c r="T850" s="204"/>
      <c r="AT850" s="205" t="s">
        <v>135</v>
      </c>
      <c r="AU850" s="205" t="s">
        <v>82</v>
      </c>
      <c r="AV850" s="12" t="s">
        <v>82</v>
      </c>
      <c r="AW850" s="12" t="s">
        <v>30</v>
      </c>
      <c r="AX850" s="12" t="s">
        <v>74</v>
      </c>
      <c r="AY850" s="205" t="s">
        <v>125</v>
      </c>
    </row>
    <row r="851" spans="1:65" s="13" customFormat="1">
      <c r="B851" s="206"/>
      <c r="C851" s="207"/>
      <c r="D851" s="191" t="s">
        <v>135</v>
      </c>
      <c r="E851" s="208" t="s">
        <v>1</v>
      </c>
      <c r="F851" s="209" t="s">
        <v>131</v>
      </c>
      <c r="G851" s="207"/>
      <c r="H851" s="210">
        <v>8</v>
      </c>
      <c r="I851" s="211"/>
      <c r="J851" s="207"/>
      <c r="K851" s="207"/>
      <c r="L851" s="212"/>
      <c r="M851" s="213"/>
      <c r="N851" s="214"/>
      <c r="O851" s="214"/>
      <c r="P851" s="214"/>
      <c r="Q851" s="214"/>
      <c r="R851" s="214"/>
      <c r="S851" s="214"/>
      <c r="T851" s="215"/>
      <c r="AT851" s="216" t="s">
        <v>135</v>
      </c>
      <c r="AU851" s="216" t="s">
        <v>82</v>
      </c>
      <c r="AV851" s="13" t="s">
        <v>84</v>
      </c>
      <c r="AW851" s="13" t="s">
        <v>30</v>
      </c>
      <c r="AX851" s="13" t="s">
        <v>74</v>
      </c>
      <c r="AY851" s="216" t="s">
        <v>125</v>
      </c>
    </row>
    <row r="852" spans="1:65" s="14" customFormat="1">
      <c r="B852" s="217"/>
      <c r="C852" s="218"/>
      <c r="D852" s="191" t="s">
        <v>135</v>
      </c>
      <c r="E852" s="219" t="s">
        <v>1</v>
      </c>
      <c r="F852" s="220" t="s">
        <v>138</v>
      </c>
      <c r="G852" s="218"/>
      <c r="H852" s="221">
        <v>19</v>
      </c>
      <c r="I852" s="222"/>
      <c r="J852" s="218"/>
      <c r="K852" s="218"/>
      <c r="L852" s="223"/>
      <c r="M852" s="224"/>
      <c r="N852" s="225"/>
      <c r="O852" s="225"/>
      <c r="P852" s="225"/>
      <c r="Q852" s="225"/>
      <c r="R852" s="225"/>
      <c r="S852" s="225"/>
      <c r="T852" s="226"/>
      <c r="AT852" s="227" t="s">
        <v>135</v>
      </c>
      <c r="AU852" s="227" t="s">
        <v>82</v>
      </c>
      <c r="AV852" s="14" t="s">
        <v>132</v>
      </c>
      <c r="AW852" s="14" t="s">
        <v>30</v>
      </c>
      <c r="AX852" s="14" t="s">
        <v>82</v>
      </c>
      <c r="AY852" s="227" t="s">
        <v>125</v>
      </c>
    </row>
    <row r="853" spans="1:65" s="2" customFormat="1" ht="24.2" customHeight="1">
      <c r="A853" s="33"/>
      <c r="B853" s="34"/>
      <c r="C853" s="177" t="s">
        <v>526</v>
      </c>
      <c r="D853" s="177" t="s">
        <v>126</v>
      </c>
      <c r="E853" s="178" t="s">
        <v>527</v>
      </c>
      <c r="F853" s="179" t="s">
        <v>528</v>
      </c>
      <c r="G853" s="180" t="s">
        <v>159</v>
      </c>
      <c r="H853" s="181">
        <v>29</v>
      </c>
      <c r="I853" s="182"/>
      <c r="J853" s="183">
        <f>ROUND(I853*H853,2)</f>
        <v>0</v>
      </c>
      <c r="K853" s="179" t="s">
        <v>1</v>
      </c>
      <c r="L853" s="184"/>
      <c r="M853" s="185" t="s">
        <v>1</v>
      </c>
      <c r="N853" s="186" t="s">
        <v>39</v>
      </c>
      <c r="O853" s="70"/>
      <c r="P853" s="187">
        <f>O853*H853</f>
        <v>0</v>
      </c>
      <c r="Q853" s="187">
        <v>4.5022500000000001</v>
      </c>
      <c r="R853" s="187">
        <f>Q853*H853</f>
        <v>130.56524999999999</v>
      </c>
      <c r="S853" s="187">
        <v>0</v>
      </c>
      <c r="T853" s="188">
        <f>S853*H853</f>
        <v>0</v>
      </c>
      <c r="U853" s="33"/>
      <c r="V853" s="33"/>
      <c r="W853" s="33"/>
      <c r="X853" s="33"/>
      <c r="Y853" s="33"/>
      <c r="Z853" s="33"/>
      <c r="AA853" s="33"/>
      <c r="AB853" s="33"/>
      <c r="AC853" s="33"/>
      <c r="AD853" s="33"/>
      <c r="AE853" s="33"/>
      <c r="AR853" s="189" t="s">
        <v>131</v>
      </c>
      <c r="AT853" s="189" t="s">
        <v>126</v>
      </c>
      <c r="AU853" s="189" t="s">
        <v>82</v>
      </c>
      <c r="AY853" s="16" t="s">
        <v>125</v>
      </c>
      <c r="BE853" s="190">
        <f>IF(N853="základní",J853,0)</f>
        <v>0</v>
      </c>
      <c r="BF853" s="190">
        <f>IF(N853="snížená",J853,0)</f>
        <v>0</v>
      </c>
      <c r="BG853" s="190">
        <f>IF(N853="zákl. přenesená",J853,0)</f>
        <v>0</v>
      </c>
      <c r="BH853" s="190">
        <f>IF(N853="sníž. přenesená",J853,0)</f>
        <v>0</v>
      </c>
      <c r="BI853" s="190">
        <f>IF(N853="nulová",J853,0)</f>
        <v>0</v>
      </c>
      <c r="BJ853" s="16" t="s">
        <v>82</v>
      </c>
      <c r="BK853" s="190">
        <f>ROUND(I853*H853,2)</f>
        <v>0</v>
      </c>
      <c r="BL853" s="16" t="s">
        <v>132</v>
      </c>
      <c r="BM853" s="189" t="s">
        <v>529</v>
      </c>
    </row>
    <row r="854" spans="1:65" s="2" customFormat="1" ht="19.5">
      <c r="A854" s="33"/>
      <c r="B854" s="34"/>
      <c r="C854" s="35"/>
      <c r="D854" s="191" t="s">
        <v>134</v>
      </c>
      <c r="E854" s="35"/>
      <c r="F854" s="192" t="s">
        <v>528</v>
      </c>
      <c r="G854" s="35"/>
      <c r="H854" s="35"/>
      <c r="I854" s="193"/>
      <c r="J854" s="35"/>
      <c r="K854" s="35"/>
      <c r="L854" s="38"/>
      <c r="M854" s="194"/>
      <c r="N854" s="195"/>
      <c r="O854" s="70"/>
      <c r="P854" s="70"/>
      <c r="Q854" s="70"/>
      <c r="R854" s="70"/>
      <c r="S854" s="70"/>
      <c r="T854" s="71"/>
      <c r="U854" s="33"/>
      <c r="V854" s="33"/>
      <c r="W854" s="33"/>
      <c r="X854" s="33"/>
      <c r="Y854" s="33"/>
      <c r="Z854" s="33"/>
      <c r="AA854" s="33"/>
      <c r="AB854" s="33"/>
      <c r="AC854" s="33"/>
      <c r="AD854" s="33"/>
      <c r="AE854" s="33"/>
      <c r="AT854" s="16" t="s">
        <v>134</v>
      </c>
      <c r="AU854" s="16" t="s">
        <v>82</v>
      </c>
    </row>
    <row r="855" spans="1:65" s="12" customFormat="1">
      <c r="B855" s="196"/>
      <c r="C855" s="197"/>
      <c r="D855" s="191" t="s">
        <v>135</v>
      </c>
      <c r="E855" s="198" t="s">
        <v>1</v>
      </c>
      <c r="F855" s="199" t="s">
        <v>530</v>
      </c>
      <c r="G855" s="197"/>
      <c r="H855" s="198" t="s">
        <v>1</v>
      </c>
      <c r="I855" s="200"/>
      <c r="J855" s="197"/>
      <c r="K855" s="197"/>
      <c r="L855" s="201"/>
      <c r="M855" s="202"/>
      <c r="N855" s="203"/>
      <c r="O855" s="203"/>
      <c r="P855" s="203"/>
      <c r="Q855" s="203"/>
      <c r="R855" s="203"/>
      <c r="S855" s="203"/>
      <c r="T855" s="204"/>
      <c r="AT855" s="205" t="s">
        <v>135</v>
      </c>
      <c r="AU855" s="205" t="s">
        <v>82</v>
      </c>
      <c r="AV855" s="12" t="s">
        <v>82</v>
      </c>
      <c r="AW855" s="12" t="s">
        <v>30</v>
      </c>
      <c r="AX855" s="12" t="s">
        <v>74</v>
      </c>
      <c r="AY855" s="205" t="s">
        <v>125</v>
      </c>
    </row>
    <row r="856" spans="1:65" s="13" customFormat="1">
      <c r="B856" s="206"/>
      <c r="C856" s="207"/>
      <c r="D856" s="191" t="s">
        <v>135</v>
      </c>
      <c r="E856" s="208" t="s">
        <v>1</v>
      </c>
      <c r="F856" s="209" t="s">
        <v>531</v>
      </c>
      <c r="G856" s="207"/>
      <c r="H856" s="210">
        <v>9.1470000000000002</v>
      </c>
      <c r="I856" s="211"/>
      <c r="J856" s="207"/>
      <c r="K856" s="207"/>
      <c r="L856" s="212"/>
      <c r="M856" s="213"/>
      <c r="N856" s="214"/>
      <c r="O856" s="214"/>
      <c r="P856" s="214"/>
      <c r="Q856" s="214"/>
      <c r="R856" s="214"/>
      <c r="S856" s="214"/>
      <c r="T856" s="215"/>
      <c r="AT856" s="216" t="s">
        <v>135</v>
      </c>
      <c r="AU856" s="216" t="s">
        <v>82</v>
      </c>
      <c r="AV856" s="13" t="s">
        <v>84</v>
      </c>
      <c r="AW856" s="13" t="s">
        <v>30</v>
      </c>
      <c r="AX856" s="13" t="s">
        <v>74</v>
      </c>
      <c r="AY856" s="216" t="s">
        <v>125</v>
      </c>
    </row>
    <row r="857" spans="1:65" s="13" customFormat="1">
      <c r="B857" s="206"/>
      <c r="C857" s="207"/>
      <c r="D857" s="191" t="s">
        <v>135</v>
      </c>
      <c r="E857" s="208" t="s">
        <v>1</v>
      </c>
      <c r="F857" s="209" t="s">
        <v>532</v>
      </c>
      <c r="G857" s="207"/>
      <c r="H857" s="210">
        <v>0.85299999999999998</v>
      </c>
      <c r="I857" s="211"/>
      <c r="J857" s="207"/>
      <c r="K857" s="207"/>
      <c r="L857" s="212"/>
      <c r="M857" s="213"/>
      <c r="N857" s="214"/>
      <c r="O857" s="214"/>
      <c r="P857" s="214"/>
      <c r="Q857" s="214"/>
      <c r="R857" s="214"/>
      <c r="S857" s="214"/>
      <c r="T857" s="215"/>
      <c r="AT857" s="216" t="s">
        <v>135</v>
      </c>
      <c r="AU857" s="216" t="s">
        <v>82</v>
      </c>
      <c r="AV857" s="13" t="s">
        <v>84</v>
      </c>
      <c r="AW857" s="13" t="s">
        <v>30</v>
      </c>
      <c r="AX857" s="13" t="s">
        <v>74</v>
      </c>
      <c r="AY857" s="216" t="s">
        <v>125</v>
      </c>
    </row>
    <row r="858" spans="1:65" s="12" customFormat="1">
      <c r="B858" s="196"/>
      <c r="C858" s="197"/>
      <c r="D858" s="191" t="s">
        <v>135</v>
      </c>
      <c r="E858" s="198" t="s">
        <v>1</v>
      </c>
      <c r="F858" s="199" t="s">
        <v>533</v>
      </c>
      <c r="G858" s="197"/>
      <c r="H858" s="198" t="s">
        <v>1</v>
      </c>
      <c r="I858" s="200"/>
      <c r="J858" s="197"/>
      <c r="K858" s="197"/>
      <c r="L858" s="201"/>
      <c r="M858" s="202"/>
      <c r="N858" s="203"/>
      <c r="O858" s="203"/>
      <c r="P858" s="203"/>
      <c r="Q858" s="203"/>
      <c r="R858" s="203"/>
      <c r="S858" s="203"/>
      <c r="T858" s="204"/>
      <c r="AT858" s="205" t="s">
        <v>135</v>
      </c>
      <c r="AU858" s="205" t="s">
        <v>82</v>
      </c>
      <c r="AV858" s="12" t="s">
        <v>82</v>
      </c>
      <c r="AW858" s="12" t="s">
        <v>30</v>
      </c>
      <c r="AX858" s="12" t="s">
        <v>74</v>
      </c>
      <c r="AY858" s="205" t="s">
        <v>125</v>
      </c>
    </row>
    <row r="859" spans="1:65" s="13" customFormat="1">
      <c r="B859" s="206"/>
      <c r="C859" s="207"/>
      <c r="D859" s="191" t="s">
        <v>135</v>
      </c>
      <c r="E859" s="208" t="s">
        <v>1</v>
      </c>
      <c r="F859" s="209" t="s">
        <v>534</v>
      </c>
      <c r="G859" s="207"/>
      <c r="H859" s="210">
        <v>10.132999999999999</v>
      </c>
      <c r="I859" s="211"/>
      <c r="J859" s="207"/>
      <c r="K859" s="207"/>
      <c r="L859" s="212"/>
      <c r="M859" s="213"/>
      <c r="N859" s="214"/>
      <c r="O859" s="214"/>
      <c r="P859" s="214"/>
      <c r="Q859" s="214"/>
      <c r="R859" s="214"/>
      <c r="S859" s="214"/>
      <c r="T859" s="215"/>
      <c r="AT859" s="216" t="s">
        <v>135</v>
      </c>
      <c r="AU859" s="216" t="s">
        <v>82</v>
      </c>
      <c r="AV859" s="13" t="s">
        <v>84</v>
      </c>
      <c r="AW859" s="13" t="s">
        <v>30</v>
      </c>
      <c r="AX859" s="13" t="s">
        <v>74</v>
      </c>
      <c r="AY859" s="216" t="s">
        <v>125</v>
      </c>
    </row>
    <row r="860" spans="1:65" s="13" customFormat="1">
      <c r="B860" s="206"/>
      <c r="C860" s="207"/>
      <c r="D860" s="191" t="s">
        <v>135</v>
      </c>
      <c r="E860" s="208" t="s">
        <v>1</v>
      </c>
      <c r="F860" s="209" t="s">
        <v>535</v>
      </c>
      <c r="G860" s="207"/>
      <c r="H860" s="210">
        <v>0.86699999999999999</v>
      </c>
      <c r="I860" s="211"/>
      <c r="J860" s="207"/>
      <c r="K860" s="207"/>
      <c r="L860" s="212"/>
      <c r="M860" s="213"/>
      <c r="N860" s="214"/>
      <c r="O860" s="214"/>
      <c r="P860" s="214"/>
      <c r="Q860" s="214"/>
      <c r="R860" s="214"/>
      <c r="S860" s="214"/>
      <c r="T860" s="215"/>
      <c r="AT860" s="216" t="s">
        <v>135</v>
      </c>
      <c r="AU860" s="216" t="s">
        <v>82</v>
      </c>
      <c r="AV860" s="13" t="s">
        <v>84</v>
      </c>
      <c r="AW860" s="13" t="s">
        <v>30</v>
      </c>
      <c r="AX860" s="13" t="s">
        <v>74</v>
      </c>
      <c r="AY860" s="216" t="s">
        <v>125</v>
      </c>
    </row>
    <row r="861" spans="1:65" s="12" customFormat="1">
      <c r="B861" s="196"/>
      <c r="C861" s="197"/>
      <c r="D861" s="191" t="s">
        <v>135</v>
      </c>
      <c r="E861" s="198" t="s">
        <v>1</v>
      </c>
      <c r="F861" s="199" t="s">
        <v>164</v>
      </c>
      <c r="G861" s="197"/>
      <c r="H861" s="198" t="s">
        <v>1</v>
      </c>
      <c r="I861" s="200"/>
      <c r="J861" s="197"/>
      <c r="K861" s="197"/>
      <c r="L861" s="201"/>
      <c r="M861" s="202"/>
      <c r="N861" s="203"/>
      <c r="O861" s="203"/>
      <c r="P861" s="203"/>
      <c r="Q861" s="203"/>
      <c r="R861" s="203"/>
      <c r="S861" s="203"/>
      <c r="T861" s="204"/>
      <c r="AT861" s="205" t="s">
        <v>135</v>
      </c>
      <c r="AU861" s="205" t="s">
        <v>82</v>
      </c>
      <c r="AV861" s="12" t="s">
        <v>82</v>
      </c>
      <c r="AW861" s="12" t="s">
        <v>30</v>
      </c>
      <c r="AX861" s="12" t="s">
        <v>74</v>
      </c>
      <c r="AY861" s="205" t="s">
        <v>125</v>
      </c>
    </row>
    <row r="862" spans="1:65" s="13" customFormat="1">
      <c r="B862" s="206"/>
      <c r="C862" s="207"/>
      <c r="D862" s="191" t="s">
        <v>135</v>
      </c>
      <c r="E862" s="208" t="s">
        <v>1</v>
      </c>
      <c r="F862" s="209" t="s">
        <v>536</v>
      </c>
      <c r="G862" s="207"/>
      <c r="H862" s="210">
        <v>1.4670000000000001</v>
      </c>
      <c r="I862" s="211"/>
      <c r="J862" s="207"/>
      <c r="K862" s="207"/>
      <c r="L862" s="212"/>
      <c r="M862" s="213"/>
      <c r="N862" s="214"/>
      <c r="O862" s="214"/>
      <c r="P862" s="214"/>
      <c r="Q862" s="214"/>
      <c r="R862" s="214"/>
      <c r="S862" s="214"/>
      <c r="T862" s="215"/>
      <c r="AT862" s="216" t="s">
        <v>135</v>
      </c>
      <c r="AU862" s="216" t="s">
        <v>82</v>
      </c>
      <c r="AV862" s="13" t="s">
        <v>84</v>
      </c>
      <c r="AW862" s="13" t="s">
        <v>30</v>
      </c>
      <c r="AX862" s="13" t="s">
        <v>74</v>
      </c>
      <c r="AY862" s="216" t="s">
        <v>125</v>
      </c>
    </row>
    <row r="863" spans="1:65" s="13" customFormat="1">
      <c r="B863" s="206"/>
      <c r="C863" s="207"/>
      <c r="D863" s="191" t="s">
        <v>135</v>
      </c>
      <c r="E863" s="208" t="s">
        <v>1</v>
      </c>
      <c r="F863" s="209" t="s">
        <v>537</v>
      </c>
      <c r="G863" s="207"/>
      <c r="H863" s="210">
        <v>0.53300000000000003</v>
      </c>
      <c r="I863" s="211"/>
      <c r="J863" s="207"/>
      <c r="K863" s="207"/>
      <c r="L863" s="212"/>
      <c r="M863" s="213"/>
      <c r="N863" s="214"/>
      <c r="O863" s="214"/>
      <c r="P863" s="214"/>
      <c r="Q863" s="214"/>
      <c r="R863" s="214"/>
      <c r="S863" s="214"/>
      <c r="T863" s="215"/>
      <c r="AT863" s="216" t="s">
        <v>135</v>
      </c>
      <c r="AU863" s="216" t="s">
        <v>82</v>
      </c>
      <c r="AV863" s="13" t="s">
        <v>84</v>
      </c>
      <c r="AW863" s="13" t="s">
        <v>30</v>
      </c>
      <c r="AX863" s="13" t="s">
        <v>74</v>
      </c>
      <c r="AY863" s="216" t="s">
        <v>125</v>
      </c>
    </row>
    <row r="864" spans="1:65" s="12" customFormat="1">
      <c r="B864" s="196"/>
      <c r="C864" s="197"/>
      <c r="D864" s="191" t="s">
        <v>135</v>
      </c>
      <c r="E864" s="198" t="s">
        <v>1</v>
      </c>
      <c r="F864" s="199" t="s">
        <v>538</v>
      </c>
      <c r="G864" s="197"/>
      <c r="H864" s="198" t="s">
        <v>1</v>
      </c>
      <c r="I864" s="200"/>
      <c r="J864" s="197"/>
      <c r="K864" s="197"/>
      <c r="L864" s="201"/>
      <c r="M864" s="202"/>
      <c r="N864" s="203"/>
      <c r="O864" s="203"/>
      <c r="P864" s="203"/>
      <c r="Q864" s="203"/>
      <c r="R864" s="203"/>
      <c r="S864" s="203"/>
      <c r="T864" s="204"/>
      <c r="AT864" s="205" t="s">
        <v>135</v>
      </c>
      <c r="AU864" s="205" t="s">
        <v>82</v>
      </c>
      <c r="AV864" s="12" t="s">
        <v>82</v>
      </c>
      <c r="AW864" s="12" t="s">
        <v>30</v>
      </c>
      <c r="AX864" s="12" t="s">
        <v>74</v>
      </c>
      <c r="AY864" s="205" t="s">
        <v>125</v>
      </c>
    </row>
    <row r="865" spans="1:65" s="13" customFormat="1">
      <c r="B865" s="206"/>
      <c r="C865" s="207"/>
      <c r="D865" s="191" t="s">
        <v>135</v>
      </c>
      <c r="E865" s="208" t="s">
        <v>1</v>
      </c>
      <c r="F865" s="209" t="s">
        <v>539</v>
      </c>
      <c r="G865" s="207"/>
      <c r="H865" s="210">
        <v>5.36</v>
      </c>
      <c r="I865" s="211"/>
      <c r="J865" s="207"/>
      <c r="K865" s="207"/>
      <c r="L865" s="212"/>
      <c r="M865" s="213"/>
      <c r="N865" s="214"/>
      <c r="O865" s="214"/>
      <c r="P865" s="214"/>
      <c r="Q865" s="214"/>
      <c r="R865" s="214"/>
      <c r="S865" s="214"/>
      <c r="T865" s="215"/>
      <c r="AT865" s="216" t="s">
        <v>135</v>
      </c>
      <c r="AU865" s="216" t="s">
        <v>82</v>
      </c>
      <c r="AV865" s="13" t="s">
        <v>84</v>
      </c>
      <c r="AW865" s="13" t="s">
        <v>30</v>
      </c>
      <c r="AX865" s="13" t="s">
        <v>74</v>
      </c>
      <c r="AY865" s="216" t="s">
        <v>125</v>
      </c>
    </row>
    <row r="866" spans="1:65" s="13" customFormat="1">
      <c r="B866" s="206"/>
      <c r="C866" s="207"/>
      <c r="D866" s="191" t="s">
        <v>135</v>
      </c>
      <c r="E866" s="208" t="s">
        <v>1</v>
      </c>
      <c r="F866" s="209" t="s">
        <v>540</v>
      </c>
      <c r="G866" s="207"/>
      <c r="H866" s="210">
        <v>0.64</v>
      </c>
      <c r="I866" s="211"/>
      <c r="J866" s="207"/>
      <c r="K866" s="207"/>
      <c r="L866" s="212"/>
      <c r="M866" s="213"/>
      <c r="N866" s="214"/>
      <c r="O866" s="214"/>
      <c r="P866" s="214"/>
      <c r="Q866" s="214"/>
      <c r="R866" s="214"/>
      <c r="S866" s="214"/>
      <c r="T866" s="215"/>
      <c r="AT866" s="216" t="s">
        <v>135</v>
      </c>
      <c r="AU866" s="216" t="s">
        <v>82</v>
      </c>
      <c r="AV866" s="13" t="s">
        <v>84</v>
      </c>
      <c r="AW866" s="13" t="s">
        <v>30</v>
      </c>
      <c r="AX866" s="13" t="s">
        <v>74</v>
      </c>
      <c r="AY866" s="216" t="s">
        <v>125</v>
      </c>
    </row>
    <row r="867" spans="1:65" s="14" customFormat="1">
      <c r="B867" s="217"/>
      <c r="C867" s="218"/>
      <c r="D867" s="191" t="s">
        <v>135</v>
      </c>
      <c r="E867" s="219" t="s">
        <v>1</v>
      </c>
      <c r="F867" s="220" t="s">
        <v>138</v>
      </c>
      <c r="G867" s="218"/>
      <c r="H867" s="221">
        <v>29</v>
      </c>
      <c r="I867" s="222"/>
      <c r="J867" s="218"/>
      <c r="K867" s="218"/>
      <c r="L867" s="223"/>
      <c r="M867" s="224"/>
      <c r="N867" s="225"/>
      <c r="O867" s="225"/>
      <c r="P867" s="225"/>
      <c r="Q867" s="225"/>
      <c r="R867" s="225"/>
      <c r="S867" s="225"/>
      <c r="T867" s="226"/>
      <c r="AT867" s="227" t="s">
        <v>135</v>
      </c>
      <c r="AU867" s="227" t="s">
        <v>82</v>
      </c>
      <c r="AV867" s="14" t="s">
        <v>132</v>
      </c>
      <c r="AW867" s="14" t="s">
        <v>30</v>
      </c>
      <c r="AX867" s="14" t="s">
        <v>82</v>
      </c>
      <c r="AY867" s="227" t="s">
        <v>125</v>
      </c>
    </row>
    <row r="868" spans="1:65" s="2" customFormat="1" ht="24.2" customHeight="1">
      <c r="A868" s="33"/>
      <c r="B868" s="34"/>
      <c r="C868" s="177" t="s">
        <v>541</v>
      </c>
      <c r="D868" s="177" t="s">
        <v>126</v>
      </c>
      <c r="E868" s="178" t="s">
        <v>542</v>
      </c>
      <c r="F868" s="179" t="s">
        <v>543</v>
      </c>
      <c r="G868" s="180" t="s">
        <v>159</v>
      </c>
      <c r="H868" s="181">
        <v>13</v>
      </c>
      <c r="I868" s="182"/>
      <c r="J868" s="183">
        <f>ROUND(I868*H868,2)</f>
        <v>0</v>
      </c>
      <c r="K868" s="179" t="s">
        <v>1</v>
      </c>
      <c r="L868" s="184"/>
      <c r="M868" s="185" t="s">
        <v>1</v>
      </c>
      <c r="N868" s="186" t="s">
        <v>39</v>
      </c>
      <c r="O868" s="70"/>
      <c r="P868" s="187">
        <f>O868*H868</f>
        <v>0</v>
      </c>
      <c r="Q868" s="187">
        <v>3.70425</v>
      </c>
      <c r="R868" s="187">
        <f>Q868*H868</f>
        <v>48.155250000000002</v>
      </c>
      <c r="S868" s="187">
        <v>0</v>
      </c>
      <c r="T868" s="188">
        <f>S868*H868</f>
        <v>0</v>
      </c>
      <c r="U868" s="33"/>
      <c r="V868" s="33"/>
      <c r="W868" s="33"/>
      <c r="X868" s="33"/>
      <c r="Y868" s="33"/>
      <c r="Z868" s="33"/>
      <c r="AA868" s="33"/>
      <c r="AB868" s="33"/>
      <c r="AC868" s="33"/>
      <c r="AD868" s="33"/>
      <c r="AE868" s="33"/>
      <c r="AR868" s="189" t="s">
        <v>131</v>
      </c>
      <c r="AT868" s="189" t="s">
        <v>126</v>
      </c>
      <c r="AU868" s="189" t="s">
        <v>82</v>
      </c>
      <c r="AY868" s="16" t="s">
        <v>125</v>
      </c>
      <c r="BE868" s="190">
        <f>IF(N868="základní",J868,0)</f>
        <v>0</v>
      </c>
      <c r="BF868" s="190">
        <f>IF(N868="snížená",J868,0)</f>
        <v>0</v>
      </c>
      <c r="BG868" s="190">
        <f>IF(N868="zákl. přenesená",J868,0)</f>
        <v>0</v>
      </c>
      <c r="BH868" s="190">
        <f>IF(N868="sníž. přenesená",J868,0)</f>
        <v>0</v>
      </c>
      <c r="BI868" s="190">
        <f>IF(N868="nulová",J868,0)</f>
        <v>0</v>
      </c>
      <c r="BJ868" s="16" t="s">
        <v>82</v>
      </c>
      <c r="BK868" s="190">
        <f>ROUND(I868*H868,2)</f>
        <v>0</v>
      </c>
      <c r="BL868" s="16" t="s">
        <v>132</v>
      </c>
      <c r="BM868" s="189" t="s">
        <v>544</v>
      </c>
    </row>
    <row r="869" spans="1:65" s="2" customFormat="1" ht="19.5">
      <c r="A869" s="33"/>
      <c r="B869" s="34"/>
      <c r="C869" s="35"/>
      <c r="D869" s="191" t="s">
        <v>134</v>
      </c>
      <c r="E869" s="35"/>
      <c r="F869" s="192" t="s">
        <v>543</v>
      </c>
      <c r="G869" s="35"/>
      <c r="H869" s="35"/>
      <c r="I869" s="193"/>
      <c r="J869" s="35"/>
      <c r="K869" s="35"/>
      <c r="L869" s="38"/>
      <c r="M869" s="194"/>
      <c r="N869" s="195"/>
      <c r="O869" s="70"/>
      <c r="P869" s="70"/>
      <c r="Q869" s="70"/>
      <c r="R869" s="70"/>
      <c r="S869" s="70"/>
      <c r="T869" s="71"/>
      <c r="U869" s="33"/>
      <c r="V869" s="33"/>
      <c r="W869" s="33"/>
      <c r="X869" s="33"/>
      <c r="Y869" s="33"/>
      <c r="Z869" s="33"/>
      <c r="AA869" s="33"/>
      <c r="AB869" s="33"/>
      <c r="AC869" s="33"/>
      <c r="AD869" s="33"/>
      <c r="AE869" s="33"/>
      <c r="AT869" s="16" t="s">
        <v>134</v>
      </c>
      <c r="AU869" s="16" t="s">
        <v>82</v>
      </c>
    </row>
    <row r="870" spans="1:65" s="12" customFormat="1">
      <c r="B870" s="196"/>
      <c r="C870" s="197"/>
      <c r="D870" s="191" t="s">
        <v>135</v>
      </c>
      <c r="E870" s="198" t="s">
        <v>1</v>
      </c>
      <c r="F870" s="199" t="s">
        <v>504</v>
      </c>
      <c r="G870" s="197"/>
      <c r="H870" s="198" t="s">
        <v>1</v>
      </c>
      <c r="I870" s="200"/>
      <c r="J870" s="197"/>
      <c r="K870" s="197"/>
      <c r="L870" s="201"/>
      <c r="M870" s="202"/>
      <c r="N870" s="203"/>
      <c r="O870" s="203"/>
      <c r="P870" s="203"/>
      <c r="Q870" s="203"/>
      <c r="R870" s="203"/>
      <c r="S870" s="203"/>
      <c r="T870" s="204"/>
      <c r="AT870" s="205" t="s">
        <v>135</v>
      </c>
      <c r="AU870" s="205" t="s">
        <v>82</v>
      </c>
      <c r="AV870" s="12" t="s">
        <v>82</v>
      </c>
      <c r="AW870" s="12" t="s">
        <v>30</v>
      </c>
      <c r="AX870" s="12" t="s">
        <v>74</v>
      </c>
      <c r="AY870" s="205" t="s">
        <v>125</v>
      </c>
    </row>
    <row r="871" spans="1:65" s="13" customFormat="1">
      <c r="B871" s="206"/>
      <c r="C871" s="207"/>
      <c r="D871" s="191" t="s">
        <v>135</v>
      </c>
      <c r="E871" s="208" t="s">
        <v>1</v>
      </c>
      <c r="F871" s="209" t="s">
        <v>545</v>
      </c>
      <c r="G871" s="207"/>
      <c r="H871" s="210">
        <v>7.6269999999999998</v>
      </c>
      <c r="I871" s="211"/>
      <c r="J871" s="207"/>
      <c r="K871" s="207"/>
      <c r="L871" s="212"/>
      <c r="M871" s="213"/>
      <c r="N871" s="214"/>
      <c r="O871" s="214"/>
      <c r="P871" s="214"/>
      <c r="Q871" s="214"/>
      <c r="R871" s="214"/>
      <c r="S871" s="214"/>
      <c r="T871" s="215"/>
      <c r="AT871" s="216" t="s">
        <v>135</v>
      </c>
      <c r="AU871" s="216" t="s">
        <v>82</v>
      </c>
      <c r="AV871" s="13" t="s">
        <v>84</v>
      </c>
      <c r="AW871" s="13" t="s">
        <v>30</v>
      </c>
      <c r="AX871" s="13" t="s">
        <v>74</v>
      </c>
      <c r="AY871" s="216" t="s">
        <v>125</v>
      </c>
    </row>
    <row r="872" spans="1:65" s="13" customFormat="1">
      <c r="B872" s="206"/>
      <c r="C872" s="207"/>
      <c r="D872" s="191" t="s">
        <v>135</v>
      </c>
      <c r="E872" s="208" t="s">
        <v>1</v>
      </c>
      <c r="F872" s="209" t="s">
        <v>546</v>
      </c>
      <c r="G872" s="207"/>
      <c r="H872" s="210">
        <v>0.373</v>
      </c>
      <c r="I872" s="211"/>
      <c r="J872" s="207"/>
      <c r="K872" s="207"/>
      <c r="L872" s="212"/>
      <c r="M872" s="213"/>
      <c r="N872" s="214"/>
      <c r="O872" s="214"/>
      <c r="P872" s="214"/>
      <c r="Q872" s="214"/>
      <c r="R872" s="214"/>
      <c r="S872" s="214"/>
      <c r="T872" s="215"/>
      <c r="AT872" s="216" t="s">
        <v>135</v>
      </c>
      <c r="AU872" s="216" t="s">
        <v>82</v>
      </c>
      <c r="AV872" s="13" t="s">
        <v>84</v>
      </c>
      <c r="AW872" s="13" t="s">
        <v>30</v>
      </c>
      <c r="AX872" s="13" t="s">
        <v>74</v>
      </c>
      <c r="AY872" s="216" t="s">
        <v>125</v>
      </c>
    </row>
    <row r="873" spans="1:65" s="12" customFormat="1">
      <c r="B873" s="196"/>
      <c r="C873" s="197"/>
      <c r="D873" s="191" t="s">
        <v>135</v>
      </c>
      <c r="E873" s="198" t="s">
        <v>1</v>
      </c>
      <c r="F873" s="199" t="s">
        <v>396</v>
      </c>
      <c r="G873" s="197"/>
      <c r="H873" s="198" t="s">
        <v>1</v>
      </c>
      <c r="I873" s="200"/>
      <c r="J873" s="197"/>
      <c r="K873" s="197"/>
      <c r="L873" s="201"/>
      <c r="M873" s="202"/>
      <c r="N873" s="203"/>
      <c r="O873" s="203"/>
      <c r="P873" s="203"/>
      <c r="Q873" s="203"/>
      <c r="R873" s="203"/>
      <c r="S873" s="203"/>
      <c r="T873" s="204"/>
      <c r="AT873" s="205" t="s">
        <v>135</v>
      </c>
      <c r="AU873" s="205" t="s">
        <v>82</v>
      </c>
      <c r="AV873" s="12" t="s">
        <v>82</v>
      </c>
      <c r="AW873" s="12" t="s">
        <v>30</v>
      </c>
      <c r="AX873" s="12" t="s">
        <v>74</v>
      </c>
      <c r="AY873" s="205" t="s">
        <v>125</v>
      </c>
    </row>
    <row r="874" spans="1:65" s="13" customFormat="1">
      <c r="B874" s="206"/>
      <c r="C874" s="207"/>
      <c r="D874" s="191" t="s">
        <v>135</v>
      </c>
      <c r="E874" s="208" t="s">
        <v>1</v>
      </c>
      <c r="F874" s="209" t="s">
        <v>547</v>
      </c>
      <c r="G874" s="207"/>
      <c r="H874" s="210">
        <v>1.52</v>
      </c>
      <c r="I874" s="211"/>
      <c r="J874" s="207"/>
      <c r="K874" s="207"/>
      <c r="L874" s="212"/>
      <c r="M874" s="213"/>
      <c r="N874" s="214"/>
      <c r="O874" s="214"/>
      <c r="P874" s="214"/>
      <c r="Q874" s="214"/>
      <c r="R874" s="214"/>
      <c r="S874" s="214"/>
      <c r="T874" s="215"/>
      <c r="AT874" s="216" t="s">
        <v>135</v>
      </c>
      <c r="AU874" s="216" t="s">
        <v>82</v>
      </c>
      <c r="AV874" s="13" t="s">
        <v>84</v>
      </c>
      <c r="AW874" s="13" t="s">
        <v>30</v>
      </c>
      <c r="AX874" s="13" t="s">
        <v>74</v>
      </c>
      <c r="AY874" s="216" t="s">
        <v>125</v>
      </c>
    </row>
    <row r="875" spans="1:65" s="13" customFormat="1">
      <c r="B875" s="206"/>
      <c r="C875" s="207"/>
      <c r="D875" s="191" t="s">
        <v>135</v>
      </c>
      <c r="E875" s="208" t="s">
        <v>1</v>
      </c>
      <c r="F875" s="209" t="s">
        <v>548</v>
      </c>
      <c r="G875" s="207"/>
      <c r="H875" s="210">
        <v>0.48</v>
      </c>
      <c r="I875" s="211"/>
      <c r="J875" s="207"/>
      <c r="K875" s="207"/>
      <c r="L875" s="212"/>
      <c r="M875" s="213"/>
      <c r="N875" s="214"/>
      <c r="O875" s="214"/>
      <c r="P875" s="214"/>
      <c r="Q875" s="214"/>
      <c r="R875" s="214"/>
      <c r="S875" s="214"/>
      <c r="T875" s="215"/>
      <c r="AT875" s="216" t="s">
        <v>135</v>
      </c>
      <c r="AU875" s="216" t="s">
        <v>82</v>
      </c>
      <c r="AV875" s="13" t="s">
        <v>84</v>
      </c>
      <c r="AW875" s="13" t="s">
        <v>30</v>
      </c>
      <c r="AX875" s="13" t="s">
        <v>74</v>
      </c>
      <c r="AY875" s="216" t="s">
        <v>125</v>
      </c>
    </row>
    <row r="876" spans="1:65" s="12" customFormat="1">
      <c r="B876" s="196"/>
      <c r="C876" s="197"/>
      <c r="D876" s="191" t="s">
        <v>135</v>
      </c>
      <c r="E876" s="198" t="s">
        <v>1</v>
      </c>
      <c r="F876" s="199" t="s">
        <v>513</v>
      </c>
      <c r="G876" s="197"/>
      <c r="H876" s="198" t="s">
        <v>1</v>
      </c>
      <c r="I876" s="200"/>
      <c r="J876" s="197"/>
      <c r="K876" s="197"/>
      <c r="L876" s="201"/>
      <c r="M876" s="202"/>
      <c r="N876" s="203"/>
      <c r="O876" s="203"/>
      <c r="P876" s="203"/>
      <c r="Q876" s="203"/>
      <c r="R876" s="203"/>
      <c r="S876" s="203"/>
      <c r="T876" s="204"/>
      <c r="AT876" s="205" t="s">
        <v>135</v>
      </c>
      <c r="AU876" s="205" t="s">
        <v>82</v>
      </c>
      <c r="AV876" s="12" t="s">
        <v>82</v>
      </c>
      <c r="AW876" s="12" t="s">
        <v>30</v>
      </c>
      <c r="AX876" s="12" t="s">
        <v>74</v>
      </c>
      <c r="AY876" s="205" t="s">
        <v>125</v>
      </c>
    </row>
    <row r="877" spans="1:65" s="13" customFormat="1">
      <c r="B877" s="206"/>
      <c r="C877" s="207"/>
      <c r="D877" s="191" t="s">
        <v>135</v>
      </c>
      <c r="E877" s="208" t="s">
        <v>1</v>
      </c>
      <c r="F877" s="209" t="s">
        <v>549</v>
      </c>
      <c r="G877" s="207"/>
      <c r="H877" s="210">
        <v>2.4529999999999998</v>
      </c>
      <c r="I877" s="211"/>
      <c r="J877" s="207"/>
      <c r="K877" s="207"/>
      <c r="L877" s="212"/>
      <c r="M877" s="213"/>
      <c r="N877" s="214"/>
      <c r="O877" s="214"/>
      <c r="P877" s="214"/>
      <c r="Q877" s="214"/>
      <c r="R877" s="214"/>
      <c r="S877" s="214"/>
      <c r="T877" s="215"/>
      <c r="AT877" s="216" t="s">
        <v>135</v>
      </c>
      <c r="AU877" s="216" t="s">
        <v>82</v>
      </c>
      <c r="AV877" s="13" t="s">
        <v>84</v>
      </c>
      <c r="AW877" s="13" t="s">
        <v>30</v>
      </c>
      <c r="AX877" s="13" t="s">
        <v>74</v>
      </c>
      <c r="AY877" s="216" t="s">
        <v>125</v>
      </c>
    </row>
    <row r="878" spans="1:65" s="13" customFormat="1">
      <c r="B878" s="206"/>
      <c r="C878" s="207"/>
      <c r="D878" s="191" t="s">
        <v>135</v>
      </c>
      <c r="E878" s="208" t="s">
        <v>1</v>
      </c>
      <c r="F878" s="209" t="s">
        <v>550</v>
      </c>
      <c r="G878" s="207"/>
      <c r="H878" s="210">
        <v>0.54700000000000004</v>
      </c>
      <c r="I878" s="211"/>
      <c r="J878" s="207"/>
      <c r="K878" s="207"/>
      <c r="L878" s="212"/>
      <c r="M878" s="213"/>
      <c r="N878" s="214"/>
      <c r="O878" s="214"/>
      <c r="P878" s="214"/>
      <c r="Q878" s="214"/>
      <c r="R878" s="214"/>
      <c r="S878" s="214"/>
      <c r="T878" s="215"/>
      <c r="AT878" s="216" t="s">
        <v>135</v>
      </c>
      <c r="AU878" s="216" t="s">
        <v>82</v>
      </c>
      <c r="AV878" s="13" t="s">
        <v>84</v>
      </c>
      <c r="AW878" s="13" t="s">
        <v>30</v>
      </c>
      <c r="AX878" s="13" t="s">
        <v>74</v>
      </c>
      <c r="AY878" s="216" t="s">
        <v>125</v>
      </c>
    </row>
    <row r="879" spans="1:65" s="14" customFormat="1">
      <c r="B879" s="217"/>
      <c r="C879" s="218"/>
      <c r="D879" s="191" t="s">
        <v>135</v>
      </c>
      <c r="E879" s="219" t="s">
        <v>1</v>
      </c>
      <c r="F879" s="220" t="s">
        <v>138</v>
      </c>
      <c r="G879" s="218"/>
      <c r="H879" s="221">
        <v>13</v>
      </c>
      <c r="I879" s="222"/>
      <c r="J879" s="218"/>
      <c r="K879" s="218"/>
      <c r="L879" s="223"/>
      <c r="M879" s="224"/>
      <c r="N879" s="225"/>
      <c r="O879" s="225"/>
      <c r="P879" s="225"/>
      <c r="Q879" s="225"/>
      <c r="R879" s="225"/>
      <c r="S879" s="225"/>
      <c r="T879" s="226"/>
      <c r="AT879" s="227" t="s">
        <v>135</v>
      </c>
      <c r="AU879" s="227" t="s">
        <v>82</v>
      </c>
      <c r="AV879" s="14" t="s">
        <v>132</v>
      </c>
      <c r="AW879" s="14" t="s">
        <v>30</v>
      </c>
      <c r="AX879" s="14" t="s">
        <v>82</v>
      </c>
      <c r="AY879" s="227" t="s">
        <v>125</v>
      </c>
    </row>
    <row r="880" spans="1:65" s="2" customFormat="1" ht="24.2" customHeight="1">
      <c r="A880" s="33"/>
      <c r="B880" s="34"/>
      <c r="C880" s="177" t="s">
        <v>551</v>
      </c>
      <c r="D880" s="177" t="s">
        <v>126</v>
      </c>
      <c r="E880" s="178" t="s">
        <v>552</v>
      </c>
      <c r="F880" s="179" t="s">
        <v>553</v>
      </c>
      <c r="G880" s="180" t="s">
        <v>159</v>
      </c>
      <c r="H880" s="181">
        <v>1</v>
      </c>
      <c r="I880" s="182"/>
      <c r="J880" s="183">
        <f>ROUND(I880*H880,2)</f>
        <v>0</v>
      </c>
      <c r="K880" s="179" t="s">
        <v>130</v>
      </c>
      <c r="L880" s="184"/>
      <c r="M880" s="185" t="s">
        <v>1</v>
      </c>
      <c r="N880" s="186" t="s">
        <v>39</v>
      </c>
      <c r="O880" s="70"/>
      <c r="P880" s="187">
        <f>O880*H880</f>
        <v>0</v>
      </c>
      <c r="Q880" s="187">
        <v>0.17</v>
      </c>
      <c r="R880" s="187">
        <f>Q880*H880</f>
        <v>0.17</v>
      </c>
      <c r="S880" s="187">
        <v>0</v>
      </c>
      <c r="T880" s="188">
        <f>S880*H880</f>
        <v>0</v>
      </c>
      <c r="U880" s="33"/>
      <c r="V880" s="33"/>
      <c r="W880" s="33"/>
      <c r="X880" s="33"/>
      <c r="Y880" s="33"/>
      <c r="Z880" s="33"/>
      <c r="AA880" s="33"/>
      <c r="AB880" s="33"/>
      <c r="AC880" s="33"/>
      <c r="AD880" s="33"/>
      <c r="AE880" s="33"/>
      <c r="AR880" s="189" t="s">
        <v>190</v>
      </c>
      <c r="AT880" s="189" t="s">
        <v>126</v>
      </c>
      <c r="AU880" s="189" t="s">
        <v>82</v>
      </c>
      <c r="AY880" s="16" t="s">
        <v>125</v>
      </c>
      <c r="BE880" s="190">
        <f>IF(N880="základní",J880,0)</f>
        <v>0</v>
      </c>
      <c r="BF880" s="190">
        <f>IF(N880="snížená",J880,0)</f>
        <v>0</v>
      </c>
      <c r="BG880" s="190">
        <f>IF(N880="zákl. přenesená",J880,0)</f>
        <v>0</v>
      </c>
      <c r="BH880" s="190">
        <f>IF(N880="sníž. přenesená",J880,0)</f>
        <v>0</v>
      </c>
      <c r="BI880" s="190">
        <f>IF(N880="nulová",J880,0)</f>
        <v>0</v>
      </c>
      <c r="BJ880" s="16" t="s">
        <v>82</v>
      </c>
      <c r="BK880" s="190">
        <f>ROUND(I880*H880,2)</f>
        <v>0</v>
      </c>
      <c r="BL880" s="16" t="s">
        <v>190</v>
      </c>
      <c r="BM880" s="189" t="s">
        <v>554</v>
      </c>
    </row>
    <row r="881" spans="1:65" s="2" customFormat="1">
      <c r="A881" s="33"/>
      <c r="B881" s="34"/>
      <c r="C881" s="35"/>
      <c r="D881" s="191" t="s">
        <v>134</v>
      </c>
      <c r="E881" s="35"/>
      <c r="F881" s="192" t="s">
        <v>553</v>
      </c>
      <c r="G881" s="35"/>
      <c r="H881" s="35"/>
      <c r="I881" s="193"/>
      <c r="J881" s="35"/>
      <c r="K881" s="35"/>
      <c r="L881" s="38"/>
      <c r="M881" s="194"/>
      <c r="N881" s="195"/>
      <c r="O881" s="70"/>
      <c r="P881" s="70"/>
      <c r="Q881" s="70"/>
      <c r="R881" s="70"/>
      <c r="S881" s="70"/>
      <c r="T881" s="71"/>
      <c r="U881" s="33"/>
      <c r="V881" s="33"/>
      <c r="W881" s="33"/>
      <c r="X881" s="33"/>
      <c r="Y881" s="33"/>
      <c r="Z881" s="33"/>
      <c r="AA881" s="33"/>
      <c r="AB881" s="33"/>
      <c r="AC881" s="33"/>
      <c r="AD881" s="33"/>
      <c r="AE881" s="33"/>
      <c r="AT881" s="16" t="s">
        <v>134</v>
      </c>
      <c r="AU881" s="16" t="s">
        <v>82</v>
      </c>
    </row>
    <row r="882" spans="1:65" s="12" customFormat="1">
      <c r="B882" s="196"/>
      <c r="C882" s="197"/>
      <c r="D882" s="191" t="s">
        <v>135</v>
      </c>
      <c r="E882" s="198" t="s">
        <v>1</v>
      </c>
      <c r="F882" s="199" t="s">
        <v>193</v>
      </c>
      <c r="G882" s="197"/>
      <c r="H882" s="198" t="s">
        <v>1</v>
      </c>
      <c r="I882" s="200"/>
      <c r="J882" s="197"/>
      <c r="K882" s="197"/>
      <c r="L882" s="201"/>
      <c r="M882" s="202"/>
      <c r="N882" s="203"/>
      <c r="O882" s="203"/>
      <c r="P882" s="203"/>
      <c r="Q882" s="203"/>
      <c r="R882" s="203"/>
      <c r="S882" s="203"/>
      <c r="T882" s="204"/>
      <c r="AT882" s="205" t="s">
        <v>135</v>
      </c>
      <c r="AU882" s="205" t="s">
        <v>82</v>
      </c>
      <c r="AV882" s="12" t="s">
        <v>82</v>
      </c>
      <c r="AW882" s="12" t="s">
        <v>30</v>
      </c>
      <c r="AX882" s="12" t="s">
        <v>74</v>
      </c>
      <c r="AY882" s="205" t="s">
        <v>125</v>
      </c>
    </row>
    <row r="883" spans="1:65" s="13" customFormat="1">
      <c r="B883" s="206"/>
      <c r="C883" s="207"/>
      <c r="D883" s="191" t="s">
        <v>135</v>
      </c>
      <c r="E883" s="208" t="s">
        <v>1</v>
      </c>
      <c r="F883" s="209" t="s">
        <v>82</v>
      </c>
      <c r="G883" s="207"/>
      <c r="H883" s="210">
        <v>1</v>
      </c>
      <c r="I883" s="211"/>
      <c r="J883" s="207"/>
      <c r="K883" s="207"/>
      <c r="L883" s="212"/>
      <c r="M883" s="213"/>
      <c r="N883" s="214"/>
      <c r="O883" s="214"/>
      <c r="P883" s="214"/>
      <c r="Q883" s="214"/>
      <c r="R883" s="214"/>
      <c r="S883" s="214"/>
      <c r="T883" s="215"/>
      <c r="AT883" s="216" t="s">
        <v>135</v>
      </c>
      <c r="AU883" s="216" t="s">
        <v>82</v>
      </c>
      <c r="AV883" s="13" t="s">
        <v>84</v>
      </c>
      <c r="AW883" s="13" t="s">
        <v>30</v>
      </c>
      <c r="AX883" s="13" t="s">
        <v>74</v>
      </c>
      <c r="AY883" s="216" t="s">
        <v>125</v>
      </c>
    </row>
    <row r="884" spans="1:65" s="14" customFormat="1">
      <c r="B884" s="217"/>
      <c r="C884" s="218"/>
      <c r="D884" s="191" t="s">
        <v>135</v>
      </c>
      <c r="E884" s="219" t="s">
        <v>1</v>
      </c>
      <c r="F884" s="220" t="s">
        <v>138</v>
      </c>
      <c r="G884" s="218"/>
      <c r="H884" s="221">
        <v>1</v>
      </c>
      <c r="I884" s="222"/>
      <c r="J884" s="218"/>
      <c r="K884" s="218"/>
      <c r="L884" s="223"/>
      <c r="M884" s="224"/>
      <c r="N884" s="225"/>
      <c r="O884" s="225"/>
      <c r="P884" s="225"/>
      <c r="Q884" s="225"/>
      <c r="R884" s="225"/>
      <c r="S884" s="225"/>
      <c r="T884" s="226"/>
      <c r="AT884" s="227" t="s">
        <v>135</v>
      </c>
      <c r="AU884" s="227" t="s">
        <v>82</v>
      </c>
      <c r="AV884" s="14" t="s">
        <v>132</v>
      </c>
      <c r="AW884" s="14" t="s">
        <v>30</v>
      </c>
      <c r="AX884" s="14" t="s">
        <v>82</v>
      </c>
      <c r="AY884" s="227" t="s">
        <v>125</v>
      </c>
    </row>
    <row r="885" spans="1:65" s="2" customFormat="1" ht="24.2" customHeight="1">
      <c r="A885" s="33"/>
      <c r="B885" s="34"/>
      <c r="C885" s="177" t="s">
        <v>555</v>
      </c>
      <c r="D885" s="177" t="s">
        <v>126</v>
      </c>
      <c r="E885" s="178" t="s">
        <v>556</v>
      </c>
      <c r="F885" s="179" t="s">
        <v>557</v>
      </c>
      <c r="G885" s="180" t="s">
        <v>159</v>
      </c>
      <c r="H885" s="181">
        <v>1</v>
      </c>
      <c r="I885" s="182"/>
      <c r="J885" s="183">
        <f>ROUND(I885*H885,2)</f>
        <v>0</v>
      </c>
      <c r="K885" s="179" t="s">
        <v>130</v>
      </c>
      <c r="L885" s="184"/>
      <c r="M885" s="185" t="s">
        <v>1</v>
      </c>
      <c r="N885" s="186" t="s">
        <v>39</v>
      </c>
      <c r="O885" s="70"/>
      <c r="P885" s="187">
        <f>O885*H885</f>
        <v>0</v>
      </c>
      <c r="Q885" s="187">
        <v>0.17</v>
      </c>
      <c r="R885" s="187">
        <f>Q885*H885</f>
        <v>0.17</v>
      </c>
      <c r="S885" s="187">
        <v>0</v>
      </c>
      <c r="T885" s="188">
        <f>S885*H885</f>
        <v>0</v>
      </c>
      <c r="U885" s="33"/>
      <c r="V885" s="33"/>
      <c r="W885" s="33"/>
      <c r="X885" s="33"/>
      <c r="Y885" s="33"/>
      <c r="Z885" s="33"/>
      <c r="AA885" s="33"/>
      <c r="AB885" s="33"/>
      <c r="AC885" s="33"/>
      <c r="AD885" s="33"/>
      <c r="AE885" s="33"/>
      <c r="AR885" s="189" t="s">
        <v>190</v>
      </c>
      <c r="AT885" s="189" t="s">
        <v>126</v>
      </c>
      <c r="AU885" s="189" t="s">
        <v>82</v>
      </c>
      <c r="AY885" s="16" t="s">
        <v>125</v>
      </c>
      <c r="BE885" s="190">
        <f>IF(N885="základní",J885,0)</f>
        <v>0</v>
      </c>
      <c r="BF885" s="190">
        <f>IF(N885="snížená",J885,0)</f>
        <v>0</v>
      </c>
      <c r="BG885" s="190">
        <f>IF(N885="zákl. přenesená",J885,0)</f>
        <v>0</v>
      </c>
      <c r="BH885" s="190">
        <f>IF(N885="sníž. přenesená",J885,0)</f>
        <v>0</v>
      </c>
      <c r="BI885" s="190">
        <f>IF(N885="nulová",J885,0)</f>
        <v>0</v>
      </c>
      <c r="BJ885" s="16" t="s">
        <v>82</v>
      </c>
      <c r="BK885" s="190">
        <f>ROUND(I885*H885,2)</f>
        <v>0</v>
      </c>
      <c r="BL885" s="16" t="s">
        <v>190</v>
      </c>
      <c r="BM885" s="189" t="s">
        <v>558</v>
      </c>
    </row>
    <row r="886" spans="1:65" s="2" customFormat="1" ht="19.5">
      <c r="A886" s="33"/>
      <c r="B886" s="34"/>
      <c r="C886" s="35"/>
      <c r="D886" s="191" t="s">
        <v>134</v>
      </c>
      <c r="E886" s="35"/>
      <c r="F886" s="192" t="s">
        <v>557</v>
      </c>
      <c r="G886" s="35"/>
      <c r="H886" s="35"/>
      <c r="I886" s="193"/>
      <c r="J886" s="35"/>
      <c r="K886" s="35"/>
      <c r="L886" s="38"/>
      <c r="M886" s="194"/>
      <c r="N886" s="195"/>
      <c r="O886" s="70"/>
      <c r="P886" s="70"/>
      <c r="Q886" s="70"/>
      <c r="R886" s="70"/>
      <c r="S886" s="70"/>
      <c r="T886" s="71"/>
      <c r="U886" s="33"/>
      <c r="V886" s="33"/>
      <c r="W886" s="33"/>
      <c r="X886" s="33"/>
      <c r="Y886" s="33"/>
      <c r="Z886" s="33"/>
      <c r="AA886" s="33"/>
      <c r="AB886" s="33"/>
      <c r="AC886" s="33"/>
      <c r="AD886" s="33"/>
      <c r="AE886" s="33"/>
      <c r="AT886" s="16" t="s">
        <v>134</v>
      </c>
      <c r="AU886" s="16" t="s">
        <v>82</v>
      </c>
    </row>
    <row r="887" spans="1:65" s="12" customFormat="1">
      <c r="B887" s="196"/>
      <c r="C887" s="197"/>
      <c r="D887" s="191" t="s">
        <v>135</v>
      </c>
      <c r="E887" s="198" t="s">
        <v>1</v>
      </c>
      <c r="F887" s="199" t="s">
        <v>193</v>
      </c>
      <c r="G887" s="197"/>
      <c r="H887" s="198" t="s">
        <v>1</v>
      </c>
      <c r="I887" s="200"/>
      <c r="J887" s="197"/>
      <c r="K887" s="197"/>
      <c r="L887" s="201"/>
      <c r="M887" s="202"/>
      <c r="N887" s="203"/>
      <c r="O887" s="203"/>
      <c r="P887" s="203"/>
      <c r="Q887" s="203"/>
      <c r="R887" s="203"/>
      <c r="S887" s="203"/>
      <c r="T887" s="204"/>
      <c r="AT887" s="205" t="s">
        <v>135</v>
      </c>
      <c r="AU887" s="205" t="s">
        <v>82</v>
      </c>
      <c r="AV887" s="12" t="s">
        <v>82</v>
      </c>
      <c r="AW887" s="12" t="s">
        <v>30</v>
      </c>
      <c r="AX887" s="12" t="s">
        <v>74</v>
      </c>
      <c r="AY887" s="205" t="s">
        <v>125</v>
      </c>
    </row>
    <row r="888" spans="1:65" s="13" customFormat="1">
      <c r="B888" s="206"/>
      <c r="C888" s="207"/>
      <c r="D888" s="191" t="s">
        <v>135</v>
      </c>
      <c r="E888" s="208" t="s">
        <v>1</v>
      </c>
      <c r="F888" s="209" t="s">
        <v>82</v>
      </c>
      <c r="G888" s="207"/>
      <c r="H888" s="210">
        <v>1</v>
      </c>
      <c r="I888" s="211"/>
      <c r="J888" s="207"/>
      <c r="K888" s="207"/>
      <c r="L888" s="212"/>
      <c r="M888" s="213"/>
      <c r="N888" s="214"/>
      <c r="O888" s="214"/>
      <c r="P888" s="214"/>
      <c r="Q888" s="214"/>
      <c r="R888" s="214"/>
      <c r="S888" s="214"/>
      <c r="T888" s="215"/>
      <c r="AT888" s="216" t="s">
        <v>135</v>
      </c>
      <c r="AU888" s="216" t="s">
        <v>82</v>
      </c>
      <c r="AV888" s="13" t="s">
        <v>84</v>
      </c>
      <c r="AW888" s="13" t="s">
        <v>30</v>
      </c>
      <c r="AX888" s="13" t="s">
        <v>74</v>
      </c>
      <c r="AY888" s="216" t="s">
        <v>125</v>
      </c>
    </row>
    <row r="889" spans="1:65" s="14" customFormat="1">
      <c r="B889" s="217"/>
      <c r="C889" s="218"/>
      <c r="D889" s="191" t="s">
        <v>135</v>
      </c>
      <c r="E889" s="219" t="s">
        <v>1</v>
      </c>
      <c r="F889" s="220" t="s">
        <v>138</v>
      </c>
      <c r="G889" s="218"/>
      <c r="H889" s="221">
        <v>1</v>
      </c>
      <c r="I889" s="222"/>
      <c r="J889" s="218"/>
      <c r="K889" s="218"/>
      <c r="L889" s="223"/>
      <c r="M889" s="224"/>
      <c r="N889" s="225"/>
      <c r="O889" s="225"/>
      <c r="P889" s="225"/>
      <c r="Q889" s="225"/>
      <c r="R889" s="225"/>
      <c r="S889" s="225"/>
      <c r="T889" s="226"/>
      <c r="AT889" s="227" t="s">
        <v>135</v>
      </c>
      <c r="AU889" s="227" t="s">
        <v>82</v>
      </c>
      <c r="AV889" s="14" t="s">
        <v>132</v>
      </c>
      <c r="AW889" s="14" t="s">
        <v>30</v>
      </c>
      <c r="AX889" s="14" t="s">
        <v>82</v>
      </c>
      <c r="AY889" s="227" t="s">
        <v>125</v>
      </c>
    </row>
    <row r="890" spans="1:65" s="2" customFormat="1" ht="16.5" customHeight="1">
      <c r="A890" s="33"/>
      <c r="B890" s="34"/>
      <c r="C890" s="177" t="s">
        <v>559</v>
      </c>
      <c r="D890" s="177" t="s">
        <v>126</v>
      </c>
      <c r="E890" s="178" t="s">
        <v>560</v>
      </c>
      <c r="F890" s="179" t="s">
        <v>561</v>
      </c>
      <c r="G890" s="180" t="s">
        <v>159</v>
      </c>
      <c r="H890" s="181">
        <v>6</v>
      </c>
      <c r="I890" s="182"/>
      <c r="J890" s="183">
        <f>ROUND(I890*H890,2)</f>
        <v>0</v>
      </c>
      <c r="K890" s="179" t="s">
        <v>1</v>
      </c>
      <c r="L890" s="184"/>
      <c r="M890" s="185" t="s">
        <v>1</v>
      </c>
      <c r="N890" s="186" t="s">
        <v>39</v>
      </c>
      <c r="O890" s="70"/>
      <c r="P890" s="187">
        <f>O890*H890</f>
        <v>0</v>
      </c>
      <c r="Q890" s="187">
        <v>6.0000000000000001E-3</v>
      </c>
      <c r="R890" s="187">
        <f>Q890*H890</f>
        <v>3.6000000000000004E-2</v>
      </c>
      <c r="S890" s="187">
        <v>0</v>
      </c>
      <c r="T890" s="188">
        <f>S890*H890</f>
        <v>0</v>
      </c>
      <c r="U890" s="33"/>
      <c r="V890" s="33"/>
      <c r="W890" s="33"/>
      <c r="X890" s="33"/>
      <c r="Y890" s="33"/>
      <c r="Z890" s="33"/>
      <c r="AA890" s="33"/>
      <c r="AB890" s="33"/>
      <c r="AC890" s="33"/>
      <c r="AD890" s="33"/>
      <c r="AE890" s="33"/>
      <c r="AR890" s="189" t="s">
        <v>131</v>
      </c>
      <c r="AT890" s="189" t="s">
        <v>126</v>
      </c>
      <c r="AU890" s="189" t="s">
        <v>82</v>
      </c>
      <c r="AY890" s="16" t="s">
        <v>125</v>
      </c>
      <c r="BE890" s="190">
        <f>IF(N890="základní",J890,0)</f>
        <v>0</v>
      </c>
      <c r="BF890" s="190">
        <f>IF(N890="snížená",J890,0)</f>
        <v>0</v>
      </c>
      <c r="BG890" s="190">
        <f>IF(N890="zákl. přenesená",J890,0)</f>
        <v>0</v>
      </c>
      <c r="BH890" s="190">
        <f>IF(N890="sníž. přenesená",J890,0)</f>
        <v>0</v>
      </c>
      <c r="BI890" s="190">
        <f>IF(N890="nulová",J890,0)</f>
        <v>0</v>
      </c>
      <c r="BJ890" s="16" t="s">
        <v>82</v>
      </c>
      <c r="BK890" s="190">
        <f>ROUND(I890*H890,2)</f>
        <v>0</v>
      </c>
      <c r="BL890" s="16" t="s">
        <v>132</v>
      </c>
      <c r="BM890" s="189" t="s">
        <v>562</v>
      </c>
    </row>
    <row r="891" spans="1:65" s="2" customFormat="1">
      <c r="A891" s="33"/>
      <c r="B891" s="34"/>
      <c r="C891" s="35"/>
      <c r="D891" s="191" t="s">
        <v>134</v>
      </c>
      <c r="E891" s="35"/>
      <c r="F891" s="192" t="s">
        <v>561</v>
      </c>
      <c r="G891" s="35"/>
      <c r="H891" s="35"/>
      <c r="I891" s="193"/>
      <c r="J891" s="35"/>
      <c r="K891" s="35"/>
      <c r="L891" s="38"/>
      <c r="M891" s="194"/>
      <c r="N891" s="195"/>
      <c r="O891" s="70"/>
      <c r="P891" s="70"/>
      <c r="Q891" s="70"/>
      <c r="R891" s="70"/>
      <c r="S891" s="70"/>
      <c r="T891" s="71"/>
      <c r="U891" s="33"/>
      <c r="V891" s="33"/>
      <c r="W891" s="33"/>
      <c r="X891" s="33"/>
      <c r="Y891" s="33"/>
      <c r="Z891" s="33"/>
      <c r="AA891" s="33"/>
      <c r="AB891" s="33"/>
      <c r="AC891" s="33"/>
      <c r="AD891" s="33"/>
      <c r="AE891" s="33"/>
      <c r="AT891" s="16" t="s">
        <v>134</v>
      </c>
      <c r="AU891" s="16" t="s">
        <v>82</v>
      </c>
    </row>
    <row r="892" spans="1:65" s="12" customFormat="1">
      <c r="B892" s="196"/>
      <c r="C892" s="197"/>
      <c r="D892" s="191" t="s">
        <v>135</v>
      </c>
      <c r="E892" s="198" t="s">
        <v>1</v>
      </c>
      <c r="F892" s="199" t="s">
        <v>193</v>
      </c>
      <c r="G892" s="197"/>
      <c r="H892" s="198" t="s">
        <v>1</v>
      </c>
      <c r="I892" s="200"/>
      <c r="J892" s="197"/>
      <c r="K892" s="197"/>
      <c r="L892" s="201"/>
      <c r="M892" s="202"/>
      <c r="N892" s="203"/>
      <c r="O892" s="203"/>
      <c r="P892" s="203"/>
      <c r="Q892" s="203"/>
      <c r="R892" s="203"/>
      <c r="S892" s="203"/>
      <c r="T892" s="204"/>
      <c r="AT892" s="205" t="s">
        <v>135</v>
      </c>
      <c r="AU892" s="205" t="s">
        <v>82</v>
      </c>
      <c r="AV892" s="12" t="s">
        <v>82</v>
      </c>
      <c r="AW892" s="12" t="s">
        <v>30</v>
      </c>
      <c r="AX892" s="12" t="s">
        <v>74</v>
      </c>
      <c r="AY892" s="205" t="s">
        <v>125</v>
      </c>
    </row>
    <row r="893" spans="1:65" s="12" customFormat="1">
      <c r="B893" s="196"/>
      <c r="C893" s="197"/>
      <c r="D893" s="191" t="s">
        <v>135</v>
      </c>
      <c r="E893" s="198" t="s">
        <v>1</v>
      </c>
      <c r="F893" s="199" t="s">
        <v>563</v>
      </c>
      <c r="G893" s="197"/>
      <c r="H893" s="198" t="s">
        <v>1</v>
      </c>
      <c r="I893" s="200"/>
      <c r="J893" s="197"/>
      <c r="K893" s="197"/>
      <c r="L893" s="201"/>
      <c r="M893" s="202"/>
      <c r="N893" s="203"/>
      <c r="O893" s="203"/>
      <c r="P893" s="203"/>
      <c r="Q893" s="203"/>
      <c r="R893" s="203"/>
      <c r="S893" s="203"/>
      <c r="T893" s="204"/>
      <c r="AT893" s="205" t="s">
        <v>135</v>
      </c>
      <c r="AU893" s="205" t="s">
        <v>82</v>
      </c>
      <c r="AV893" s="12" t="s">
        <v>82</v>
      </c>
      <c r="AW893" s="12" t="s">
        <v>30</v>
      </c>
      <c r="AX893" s="12" t="s">
        <v>74</v>
      </c>
      <c r="AY893" s="205" t="s">
        <v>125</v>
      </c>
    </row>
    <row r="894" spans="1:65" s="13" customFormat="1">
      <c r="B894" s="206"/>
      <c r="C894" s="207"/>
      <c r="D894" s="191" t="s">
        <v>135</v>
      </c>
      <c r="E894" s="208" t="s">
        <v>1</v>
      </c>
      <c r="F894" s="209" t="s">
        <v>181</v>
      </c>
      <c r="G894" s="207"/>
      <c r="H894" s="210">
        <v>6</v>
      </c>
      <c r="I894" s="211"/>
      <c r="J894" s="207"/>
      <c r="K894" s="207"/>
      <c r="L894" s="212"/>
      <c r="M894" s="213"/>
      <c r="N894" s="214"/>
      <c r="O894" s="214"/>
      <c r="P894" s="214"/>
      <c r="Q894" s="214"/>
      <c r="R894" s="214"/>
      <c r="S894" s="214"/>
      <c r="T894" s="215"/>
      <c r="AT894" s="216" t="s">
        <v>135</v>
      </c>
      <c r="AU894" s="216" t="s">
        <v>82</v>
      </c>
      <c r="AV894" s="13" t="s">
        <v>84</v>
      </c>
      <c r="AW894" s="13" t="s">
        <v>30</v>
      </c>
      <c r="AX894" s="13" t="s">
        <v>74</v>
      </c>
      <c r="AY894" s="216" t="s">
        <v>125</v>
      </c>
    </row>
    <row r="895" spans="1:65" s="14" customFormat="1">
      <c r="B895" s="217"/>
      <c r="C895" s="218"/>
      <c r="D895" s="191" t="s">
        <v>135</v>
      </c>
      <c r="E895" s="219" t="s">
        <v>1</v>
      </c>
      <c r="F895" s="220" t="s">
        <v>138</v>
      </c>
      <c r="G895" s="218"/>
      <c r="H895" s="221">
        <v>6</v>
      </c>
      <c r="I895" s="222"/>
      <c r="J895" s="218"/>
      <c r="K895" s="218"/>
      <c r="L895" s="223"/>
      <c r="M895" s="224"/>
      <c r="N895" s="225"/>
      <c r="O895" s="225"/>
      <c r="P895" s="225"/>
      <c r="Q895" s="225"/>
      <c r="R895" s="225"/>
      <c r="S895" s="225"/>
      <c r="T895" s="226"/>
      <c r="AT895" s="227" t="s">
        <v>135</v>
      </c>
      <c r="AU895" s="227" t="s">
        <v>82</v>
      </c>
      <c r="AV895" s="14" t="s">
        <v>132</v>
      </c>
      <c r="AW895" s="14" t="s">
        <v>30</v>
      </c>
      <c r="AX895" s="14" t="s">
        <v>82</v>
      </c>
      <c r="AY895" s="227" t="s">
        <v>125</v>
      </c>
    </row>
    <row r="896" spans="1:65" s="2" customFormat="1" ht="16.5" customHeight="1">
      <c r="A896" s="33"/>
      <c r="B896" s="34"/>
      <c r="C896" s="177" t="s">
        <v>564</v>
      </c>
      <c r="D896" s="177" t="s">
        <v>126</v>
      </c>
      <c r="E896" s="178" t="s">
        <v>565</v>
      </c>
      <c r="F896" s="179" t="s">
        <v>566</v>
      </c>
      <c r="G896" s="180" t="s">
        <v>159</v>
      </c>
      <c r="H896" s="181">
        <v>20</v>
      </c>
      <c r="I896" s="182"/>
      <c r="J896" s="183">
        <f>ROUND(I896*H896,2)</f>
        <v>0</v>
      </c>
      <c r="K896" s="179" t="s">
        <v>1</v>
      </c>
      <c r="L896" s="184"/>
      <c r="M896" s="185" t="s">
        <v>1</v>
      </c>
      <c r="N896" s="186" t="s">
        <v>39</v>
      </c>
      <c r="O896" s="70"/>
      <c r="P896" s="187">
        <f>O896*H896</f>
        <v>0</v>
      </c>
      <c r="Q896" s="187">
        <v>0.03</v>
      </c>
      <c r="R896" s="187">
        <f>Q896*H896</f>
        <v>0.6</v>
      </c>
      <c r="S896" s="187">
        <v>0</v>
      </c>
      <c r="T896" s="188">
        <f>S896*H896</f>
        <v>0</v>
      </c>
      <c r="U896" s="33"/>
      <c r="V896" s="33"/>
      <c r="W896" s="33"/>
      <c r="X896" s="33"/>
      <c r="Y896" s="33"/>
      <c r="Z896" s="33"/>
      <c r="AA896" s="33"/>
      <c r="AB896" s="33"/>
      <c r="AC896" s="33"/>
      <c r="AD896" s="33"/>
      <c r="AE896" s="33"/>
      <c r="AR896" s="189" t="s">
        <v>131</v>
      </c>
      <c r="AT896" s="189" t="s">
        <v>126</v>
      </c>
      <c r="AU896" s="189" t="s">
        <v>82</v>
      </c>
      <c r="AY896" s="16" t="s">
        <v>125</v>
      </c>
      <c r="BE896" s="190">
        <f>IF(N896="základní",J896,0)</f>
        <v>0</v>
      </c>
      <c r="BF896" s="190">
        <f>IF(N896="snížená",J896,0)</f>
        <v>0</v>
      </c>
      <c r="BG896" s="190">
        <f>IF(N896="zákl. přenesená",J896,0)</f>
        <v>0</v>
      </c>
      <c r="BH896" s="190">
        <f>IF(N896="sníž. přenesená",J896,0)</f>
        <v>0</v>
      </c>
      <c r="BI896" s="190">
        <f>IF(N896="nulová",J896,0)</f>
        <v>0</v>
      </c>
      <c r="BJ896" s="16" t="s">
        <v>82</v>
      </c>
      <c r="BK896" s="190">
        <f>ROUND(I896*H896,2)</f>
        <v>0</v>
      </c>
      <c r="BL896" s="16" t="s">
        <v>132</v>
      </c>
      <c r="BM896" s="189" t="s">
        <v>567</v>
      </c>
    </row>
    <row r="897" spans="1:65" s="2" customFormat="1">
      <c r="A897" s="33"/>
      <c r="B897" s="34"/>
      <c r="C897" s="35"/>
      <c r="D897" s="191" t="s">
        <v>134</v>
      </c>
      <c r="E897" s="35"/>
      <c r="F897" s="192" t="s">
        <v>566</v>
      </c>
      <c r="G897" s="35"/>
      <c r="H897" s="35"/>
      <c r="I897" s="193"/>
      <c r="J897" s="35"/>
      <c r="K897" s="35"/>
      <c r="L897" s="38"/>
      <c r="M897" s="194"/>
      <c r="N897" s="195"/>
      <c r="O897" s="70"/>
      <c r="P897" s="70"/>
      <c r="Q897" s="70"/>
      <c r="R897" s="70"/>
      <c r="S897" s="70"/>
      <c r="T897" s="71"/>
      <c r="U897" s="33"/>
      <c r="V897" s="33"/>
      <c r="W897" s="33"/>
      <c r="X897" s="33"/>
      <c r="Y897" s="33"/>
      <c r="Z897" s="33"/>
      <c r="AA897" s="33"/>
      <c r="AB897" s="33"/>
      <c r="AC897" s="33"/>
      <c r="AD897" s="33"/>
      <c r="AE897" s="33"/>
      <c r="AT897" s="16" t="s">
        <v>134</v>
      </c>
      <c r="AU897" s="16" t="s">
        <v>82</v>
      </c>
    </row>
    <row r="898" spans="1:65" s="12" customFormat="1">
      <c r="B898" s="196"/>
      <c r="C898" s="197"/>
      <c r="D898" s="191" t="s">
        <v>135</v>
      </c>
      <c r="E898" s="198" t="s">
        <v>1</v>
      </c>
      <c r="F898" s="199" t="s">
        <v>193</v>
      </c>
      <c r="G898" s="197"/>
      <c r="H898" s="198" t="s">
        <v>1</v>
      </c>
      <c r="I898" s="200"/>
      <c r="J898" s="197"/>
      <c r="K898" s="197"/>
      <c r="L898" s="201"/>
      <c r="M898" s="202"/>
      <c r="N898" s="203"/>
      <c r="O898" s="203"/>
      <c r="P898" s="203"/>
      <c r="Q898" s="203"/>
      <c r="R898" s="203"/>
      <c r="S898" s="203"/>
      <c r="T898" s="204"/>
      <c r="AT898" s="205" t="s">
        <v>135</v>
      </c>
      <c r="AU898" s="205" t="s">
        <v>82</v>
      </c>
      <c r="AV898" s="12" t="s">
        <v>82</v>
      </c>
      <c r="AW898" s="12" t="s">
        <v>30</v>
      </c>
      <c r="AX898" s="12" t="s">
        <v>74</v>
      </c>
      <c r="AY898" s="205" t="s">
        <v>125</v>
      </c>
    </row>
    <row r="899" spans="1:65" s="13" customFormat="1">
      <c r="B899" s="206"/>
      <c r="C899" s="207"/>
      <c r="D899" s="191" t="s">
        <v>135</v>
      </c>
      <c r="E899" s="208" t="s">
        <v>1</v>
      </c>
      <c r="F899" s="209" t="s">
        <v>248</v>
      </c>
      <c r="G899" s="207"/>
      <c r="H899" s="210">
        <v>20</v>
      </c>
      <c r="I899" s="211"/>
      <c r="J899" s="207"/>
      <c r="K899" s="207"/>
      <c r="L899" s="212"/>
      <c r="M899" s="213"/>
      <c r="N899" s="214"/>
      <c r="O899" s="214"/>
      <c r="P899" s="214"/>
      <c r="Q899" s="214"/>
      <c r="R899" s="214"/>
      <c r="S899" s="214"/>
      <c r="T899" s="215"/>
      <c r="AT899" s="216" t="s">
        <v>135</v>
      </c>
      <c r="AU899" s="216" t="s">
        <v>82</v>
      </c>
      <c r="AV899" s="13" t="s">
        <v>84</v>
      </c>
      <c r="AW899" s="13" t="s">
        <v>30</v>
      </c>
      <c r="AX899" s="13" t="s">
        <v>74</v>
      </c>
      <c r="AY899" s="216" t="s">
        <v>125</v>
      </c>
    </row>
    <row r="900" spans="1:65" s="14" customFormat="1">
      <c r="B900" s="217"/>
      <c r="C900" s="218"/>
      <c r="D900" s="191" t="s">
        <v>135</v>
      </c>
      <c r="E900" s="219" t="s">
        <v>1</v>
      </c>
      <c r="F900" s="220" t="s">
        <v>138</v>
      </c>
      <c r="G900" s="218"/>
      <c r="H900" s="221">
        <v>20</v>
      </c>
      <c r="I900" s="222"/>
      <c r="J900" s="218"/>
      <c r="K900" s="218"/>
      <c r="L900" s="223"/>
      <c r="M900" s="224"/>
      <c r="N900" s="225"/>
      <c r="O900" s="225"/>
      <c r="P900" s="225"/>
      <c r="Q900" s="225"/>
      <c r="R900" s="225"/>
      <c r="S900" s="225"/>
      <c r="T900" s="226"/>
      <c r="AT900" s="227" t="s">
        <v>135</v>
      </c>
      <c r="AU900" s="227" t="s">
        <v>82</v>
      </c>
      <c r="AV900" s="14" t="s">
        <v>132</v>
      </c>
      <c r="AW900" s="14" t="s">
        <v>30</v>
      </c>
      <c r="AX900" s="14" t="s">
        <v>82</v>
      </c>
      <c r="AY900" s="227" t="s">
        <v>125</v>
      </c>
    </row>
    <row r="901" spans="1:65" s="2" customFormat="1" ht="24.2" customHeight="1">
      <c r="A901" s="33"/>
      <c r="B901" s="34"/>
      <c r="C901" s="177" t="s">
        <v>568</v>
      </c>
      <c r="D901" s="177" t="s">
        <v>126</v>
      </c>
      <c r="E901" s="178" t="s">
        <v>569</v>
      </c>
      <c r="F901" s="179" t="s">
        <v>570</v>
      </c>
      <c r="G901" s="180" t="s">
        <v>159</v>
      </c>
      <c r="H901" s="181">
        <v>1</v>
      </c>
      <c r="I901" s="182"/>
      <c r="J901" s="183">
        <f>ROUND(I901*H901,2)</f>
        <v>0</v>
      </c>
      <c r="K901" s="179" t="s">
        <v>130</v>
      </c>
      <c r="L901" s="184"/>
      <c r="M901" s="185" t="s">
        <v>1</v>
      </c>
      <c r="N901" s="186" t="s">
        <v>39</v>
      </c>
      <c r="O901" s="70"/>
      <c r="P901" s="187">
        <f>O901*H901</f>
        <v>0</v>
      </c>
      <c r="Q901" s="187">
        <v>3.9789999999999999E-2</v>
      </c>
      <c r="R901" s="187">
        <f>Q901*H901</f>
        <v>3.9789999999999999E-2</v>
      </c>
      <c r="S901" s="187">
        <v>0</v>
      </c>
      <c r="T901" s="188">
        <f>S901*H901</f>
        <v>0</v>
      </c>
      <c r="U901" s="33"/>
      <c r="V901" s="33"/>
      <c r="W901" s="33"/>
      <c r="X901" s="33"/>
      <c r="Y901" s="33"/>
      <c r="Z901" s="33"/>
      <c r="AA901" s="33"/>
      <c r="AB901" s="33"/>
      <c r="AC901" s="33"/>
      <c r="AD901" s="33"/>
      <c r="AE901" s="33"/>
      <c r="AR901" s="189" t="s">
        <v>131</v>
      </c>
      <c r="AT901" s="189" t="s">
        <v>126</v>
      </c>
      <c r="AU901" s="189" t="s">
        <v>82</v>
      </c>
      <c r="AY901" s="16" t="s">
        <v>125</v>
      </c>
      <c r="BE901" s="190">
        <f>IF(N901="základní",J901,0)</f>
        <v>0</v>
      </c>
      <c r="BF901" s="190">
        <f>IF(N901="snížená",J901,0)</f>
        <v>0</v>
      </c>
      <c r="BG901" s="190">
        <f>IF(N901="zákl. přenesená",J901,0)</f>
        <v>0</v>
      </c>
      <c r="BH901" s="190">
        <f>IF(N901="sníž. přenesená",J901,0)</f>
        <v>0</v>
      </c>
      <c r="BI901" s="190">
        <f>IF(N901="nulová",J901,0)</f>
        <v>0</v>
      </c>
      <c r="BJ901" s="16" t="s">
        <v>82</v>
      </c>
      <c r="BK901" s="190">
        <f>ROUND(I901*H901,2)</f>
        <v>0</v>
      </c>
      <c r="BL901" s="16" t="s">
        <v>132</v>
      </c>
      <c r="BM901" s="189" t="s">
        <v>571</v>
      </c>
    </row>
    <row r="902" spans="1:65" s="2" customFormat="1" ht="19.5">
      <c r="A902" s="33"/>
      <c r="B902" s="34"/>
      <c r="C902" s="35"/>
      <c r="D902" s="191" t="s">
        <v>134</v>
      </c>
      <c r="E902" s="35"/>
      <c r="F902" s="192" t="s">
        <v>570</v>
      </c>
      <c r="G902" s="35"/>
      <c r="H902" s="35"/>
      <c r="I902" s="193"/>
      <c r="J902" s="35"/>
      <c r="K902" s="35"/>
      <c r="L902" s="38"/>
      <c r="M902" s="194"/>
      <c r="N902" s="195"/>
      <c r="O902" s="70"/>
      <c r="P902" s="70"/>
      <c r="Q902" s="70"/>
      <c r="R902" s="70"/>
      <c r="S902" s="70"/>
      <c r="T902" s="71"/>
      <c r="U902" s="33"/>
      <c r="V902" s="33"/>
      <c r="W902" s="33"/>
      <c r="X902" s="33"/>
      <c r="Y902" s="33"/>
      <c r="Z902" s="33"/>
      <c r="AA902" s="33"/>
      <c r="AB902" s="33"/>
      <c r="AC902" s="33"/>
      <c r="AD902" s="33"/>
      <c r="AE902" s="33"/>
      <c r="AT902" s="16" t="s">
        <v>134</v>
      </c>
      <c r="AU902" s="16" t="s">
        <v>82</v>
      </c>
    </row>
    <row r="903" spans="1:65" s="12" customFormat="1">
      <c r="B903" s="196"/>
      <c r="C903" s="197"/>
      <c r="D903" s="191" t="s">
        <v>135</v>
      </c>
      <c r="E903" s="198" t="s">
        <v>1</v>
      </c>
      <c r="F903" s="199" t="s">
        <v>193</v>
      </c>
      <c r="G903" s="197"/>
      <c r="H903" s="198" t="s">
        <v>1</v>
      </c>
      <c r="I903" s="200"/>
      <c r="J903" s="197"/>
      <c r="K903" s="197"/>
      <c r="L903" s="201"/>
      <c r="M903" s="202"/>
      <c r="N903" s="203"/>
      <c r="O903" s="203"/>
      <c r="P903" s="203"/>
      <c r="Q903" s="203"/>
      <c r="R903" s="203"/>
      <c r="S903" s="203"/>
      <c r="T903" s="204"/>
      <c r="AT903" s="205" t="s">
        <v>135</v>
      </c>
      <c r="AU903" s="205" t="s">
        <v>82</v>
      </c>
      <c r="AV903" s="12" t="s">
        <v>82</v>
      </c>
      <c r="AW903" s="12" t="s">
        <v>30</v>
      </c>
      <c r="AX903" s="12" t="s">
        <v>74</v>
      </c>
      <c r="AY903" s="205" t="s">
        <v>125</v>
      </c>
    </row>
    <row r="904" spans="1:65" s="13" customFormat="1">
      <c r="B904" s="206"/>
      <c r="C904" s="207"/>
      <c r="D904" s="191" t="s">
        <v>135</v>
      </c>
      <c r="E904" s="208" t="s">
        <v>1</v>
      </c>
      <c r="F904" s="209" t="s">
        <v>82</v>
      </c>
      <c r="G904" s="207"/>
      <c r="H904" s="210">
        <v>1</v>
      </c>
      <c r="I904" s="211"/>
      <c r="J904" s="207"/>
      <c r="K904" s="207"/>
      <c r="L904" s="212"/>
      <c r="M904" s="213"/>
      <c r="N904" s="214"/>
      <c r="O904" s="214"/>
      <c r="P904" s="214"/>
      <c r="Q904" s="214"/>
      <c r="R904" s="214"/>
      <c r="S904" s="214"/>
      <c r="T904" s="215"/>
      <c r="AT904" s="216" t="s">
        <v>135</v>
      </c>
      <c r="AU904" s="216" t="s">
        <v>82</v>
      </c>
      <c r="AV904" s="13" t="s">
        <v>84</v>
      </c>
      <c r="AW904" s="13" t="s">
        <v>30</v>
      </c>
      <c r="AX904" s="13" t="s">
        <v>74</v>
      </c>
      <c r="AY904" s="216" t="s">
        <v>125</v>
      </c>
    </row>
    <row r="905" spans="1:65" s="14" customFormat="1">
      <c r="B905" s="217"/>
      <c r="C905" s="218"/>
      <c r="D905" s="191" t="s">
        <v>135</v>
      </c>
      <c r="E905" s="219" t="s">
        <v>1</v>
      </c>
      <c r="F905" s="220" t="s">
        <v>138</v>
      </c>
      <c r="G905" s="218"/>
      <c r="H905" s="221">
        <v>1</v>
      </c>
      <c r="I905" s="222"/>
      <c r="J905" s="218"/>
      <c r="K905" s="218"/>
      <c r="L905" s="223"/>
      <c r="M905" s="224"/>
      <c r="N905" s="225"/>
      <c r="O905" s="225"/>
      <c r="P905" s="225"/>
      <c r="Q905" s="225"/>
      <c r="R905" s="225"/>
      <c r="S905" s="225"/>
      <c r="T905" s="226"/>
      <c r="AT905" s="227" t="s">
        <v>135</v>
      </c>
      <c r="AU905" s="227" t="s">
        <v>82</v>
      </c>
      <c r="AV905" s="14" t="s">
        <v>132</v>
      </c>
      <c r="AW905" s="14" t="s">
        <v>30</v>
      </c>
      <c r="AX905" s="14" t="s">
        <v>82</v>
      </c>
      <c r="AY905" s="227" t="s">
        <v>125</v>
      </c>
    </row>
    <row r="906" spans="1:65" s="2" customFormat="1" ht="24.2" customHeight="1">
      <c r="A906" s="33"/>
      <c r="B906" s="34"/>
      <c r="C906" s="177" t="s">
        <v>572</v>
      </c>
      <c r="D906" s="177" t="s">
        <v>126</v>
      </c>
      <c r="E906" s="178" t="s">
        <v>573</v>
      </c>
      <c r="F906" s="179" t="s">
        <v>574</v>
      </c>
      <c r="G906" s="180" t="s">
        <v>159</v>
      </c>
      <c r="H906" s="181">
        <v>1</v>
      </c>
      <c r="I906" s="182"/>
      <c r="J906" s="183">
        <f>ROUND(I906*H906,2)</f>
        <v>0</v>
      </c>
      <c r="K906" s="179" t="s">
        <v>130</v>
      </c>
      <c r="L906" s="184"/>
      <c r="M906" s="185" t="s">
        <v>1</v>
      </c>
      <c r="N906" s="186" t="s">
        <v>39</v>
      </c>
      <c r="O906" s="70"/>
      <c r="P906" s="187">
        <f>O906*H906</f>
        <v>0</v>
      </c>
      <c r="Q906" s="187">
        <v>3.9789999999999999E-2</v>
      </c>
      <c r="R906" s="187">
        <f>Q906*H906</f>
        <v>3.9789999999999999E-2</v>
      </c>
      <c r="S906" s="187">
        <v>0</v>
      </c>
      <c r="T906" s="188">
        <f>S906*H906</f>
        <v>0</v>
      </c>
      <c r="U906" s="33"/>
      <c r="V906" s="33"/>
      <c r="W906" s="33"/>
      <c r="X906" s="33"/>
      <c r="Y906" s="33"/>
      <c r="Z906" s="33"/>
      <c r="AA906" s="33"/>
      <c r="AB906" s="33"/>
      <c r="AC906" s="33"/>
      <c r="AD906" s="33"/>
      <c r="AE906" s="33"/>
      <c r="AR906" s="189" t="s">
        <v>131</v>
      </c>
      <c r="AT906" s="189" t="s">
        <v>126</v>
      </c>
      <c r="AU906" s="189" t="s">
        <v>82</v>
      </c>
      <c r="AY906" s="16" t="s">
        <v>125</v>
      </c>
      <c r="BE906" s="190">
        <f>IF(N906="základní",J906,0)</f>
        <v>0</v>
      </c>
      <c r="BF906" s="190">
        <f>IF(N906="snížená",J906,0)</f>
        <v>0</v>
      </c>
      <c r="BG906" s="190">
        <f>IF(N906="zákl. přenesená",J906,0)</f>
        <v>0</v>
      </c>
      <c r="BH906" s="190">
        <f>IF(N906="sníž. přenesená",J906,0)</f>
        <v>0</v>
      </c>
      <c r="BI906" s="190">
        <f>IF(N906="nulová",J906,0)</f>
        <v>0</v>
      </c>
      <c r="BJ906" s="16" t="s">
        <v>82</v>
      </c>
      <c r="BK906" s="190">
        <f>ROUND(I906*H906,2)</f>
        <v>0</v>
      </c>
      <c r="BL906" s="16" t="s">
        <v>132</v>
      </c>
      <c r="BM906" s="189" t="s">
        <v>575</v>
      </c>
    </row>
    <row r="907" spans="1:65" s="2" customFormat="1" ht="19.5">
      <c r="A907" s="33"/>
      <c r="B907" s="34"/>
      <c r="C907" s="35"/>
      <c r="D907" s="191" t="s">
        <v>134</v>
      </c>
      <c r="E907" s="35"/>
      <c r="F907" s="192" t="s">
        <v>574</v>
      </c>
      <c r="G907" s="35"/>
      <c r="H907" s="35"/>
      <c r="I907" s="193"/>
      <c r="J907" s="35"/>
      <c r="K907" s="35"/>
      <c r="L907" s="38"/>
      <c r="M907" s="194"/>
      <c r="N907" s="195"/>
      <c r="O907" s="70"/>
      <c r="P907" s="70"/>
      <c r="Q907" s="70"/>
      <c r="R907" s="70"/>
      <c r="S907" s="70"/>
      <c r="T907" s="71"/>
      <c r="U907" s="33"/>
      <c r="V907" s="33"/>
      <c r="W907" s="33"/>
      <c r="X907" s="33"/>
      <c r="Y907" s="33"/>
      <c r="Z907" s="33"/>
      <c r="AA907" s="33"/>
      <c r="AB907" s="33"/>
      <c r="AC907" s="33"/>
      <c r="AD907" s="33"/>
      <c r="AE907" s="33"/>
      <c r="AT907" s="16" t="s">
        <v>134</v>
      </c>
      <c r="AU907" s="16" t="s">
        <v>82</v>
      </c>
    </row>
    <row r="908" spans="1:65" s="12" customFormat="1">
      <c r="B908" s="196"/>
      <c r="C908" s="197"/>
      <c r="D908" s="191" t="s">
        <v>135</v>
      </c>
      <c r="E908" s="198" t="s">
        <v>1</v>
      </c>
      <c r="F908" s="199" t="s">
        <v>193</v>
      </c>
      <c r="G908" s="197"/>
      <c r="H908" s="198" t="s">
        <v>1</v>
      </c>
      <c r="I908" s="200"/>
      <c r="J908" s="197"/>
      <c r="K908" s="197"/>
      <c r="L908" s="201"/>
      <c r="M908" s="202"/>
      <c r="N908" s="203"/>
      <c r="O908" s="203"/>
      <c r="P908" s="203"/>
      <c r="Q908" s="203"/>
      <c r="R908" s="203"/>
      <c r="S908" s="203"/>
      <c r="T908" s="204"/>
      <c r="AT908" s="205" t="s">
        <v>135</v>
      </c>
      <c r="AU908" s="205" t="s">
        <v>82</v>
      </c>
      <c r="AV908" s="12" t="s">
        <v>82</v>
      </c>
      <c r="AW908" s="12" t="s">
        <v>30</v>
      </c>
      <c r="AX908" s="12" t="s">
        <v>74</v>
      </c>
      <c r="AY908" s="205" t="s">
        <v>125</v>
      </c>
    </row>
    <row r="909" spans="1:65" s="13" customFormat="1">
      <c r="B909" s="206"/>
      <c r="C909" s="207"/>
      <c r="D909" s="191" t="s">
        <v>135</v>
      </c>
      <c r="E909" s="208" t="s">
        <v>1</v>
      </c>
      <c r="F909" s="209" t="s">
        <v>82</v>
      </c>
      <c r="G909" s="207"/>
      <c r="H909" s="210">
        <v>1</v>
      </c>
      <c r="I909" s="211"/>
      <c r="J909" s="207"/>
      <c r="K909" s="207"/>
      <c r="L909" s="212"/>
      <c r="M909" s="213"/>
      <c r="N909" s="214"/>
      <c r="O909" s="214"/>
      <c r="P909" s="214"/>
      <c r="Q909" s="214"/>
      <c r="R909" s="214"/>
      <c r="S909" s="214"/>
      <c r="T909" s="215"/>
      <c r="AT909" s="216" t="s">
        <v>135</v>
      </c>
      <c r="AU909" s="216" t="s">
        <v>82</v>
      </c>
      <c r="AV909" s="13" t="s">
        <v>84</v>
      </c>
      <c r="AW909" s="13" t="s">
        <v>30</v>
      </c>
      <c r="AX909" s="13" t="s">
        <v>74</v>
      </c>
      <c r="AY909" s="216" t="s">
        <v>125</v>
      </c>
    </row>
    <row r="910" spans="1:65" s="14" customFormat="1">
      <c r="B910" s="217"/>
      <c r="C910" s="218"/>
      <c r="D910" s="191" t="s">
        <v>135</v>
      </c>
      <c r="E910" s="219" t="s">
        <v>1</v>
      </c>
      <c r="F910" s="220" t="s">
        <v>138</v>
      </c>
      <c r="G910" s="218"/>
      <c r="H910" s="221">
        <v>1</v>
      </c>
      <c r="I910" s="222"/>
      <c r="J910" s="218"/>
      <c r="K910" s="218"/>
      <c r="L910" s="223"/>
      <c r="M910" s="224"/>
      <c r="N910" s="225"/>
      <c r="O910" s="225"/>
      <c r="P910" s="225"/>
      <c r="Q910" s="225"/>
      <c r="R910" s="225"/>
      <c r="S910" s="225"/>
      <c r="T910" s="226"/>
      <c r="AT910" s="227" t="s">
        <v>135</v>
      </c>
      <c r="AU910" s="227" t="s">
        <v>82</v>
      </c>
      <c r="AV910" s="14" t="s">
        <v>132</v>
      </c>
      <c r="AW910" s="14" t="s">
        <v>30</v>
      </c>
      <c r="AX910" s="14" t="s">
        <v>82</v>
      </c>
      <c r="AY910" s="227" t="s">
        <v>125</v>
      </c>
    </row>
    <row r="911" spans="1:65" s="2" customFormat="1" ht="24.2" customHeight="1">
      <c r="A911" s="33"/>
      <c r="B911" s="34"/>
      <c r="C911" s="177" t="s">
        <v>576</v>
      </c>
      <c r="D911" s="177" t="s">
        <v>126</v>
      </c>
      <c r="E911" s="178" t="s">
        <v>577</v>
      </c>
      <c r="F911" s="179" t="s">
        <v>578</v>
      </c>
      <c r="G911" s="180" t="s">
        <v>159</v>
      </c>
      <c r="H911" s="181">
        <v>2</v>
      </c>
      <c r="I911" s="182"/>
      <c r="J911" s="183">
        <f>ROUND(I911*H911,2)</f>
        <v>0</v>
      </c>
      <c r="K911" s="179" t="s">
        <v>130</v>
      </c>
      <c r="L911" s="184"/>
      <c r="M911" s="185" t="s">
        <v>1</v>
      </c>
      <c r="N911" s="186" t="s">
        <v>39</v>
      </c>
      <c r="O911" s="70"/>
      <c r="P911" s="187">
        <f>O911*H911</f>
        <v>0</v>
      </c>
      <c r="Q911" s="187">
        <v>3.2770000000000001E-2</v>
      </c>
      <c r="R911" s="187">
        <f>Q911*H911</f>
        <v>6.5540000000000001E-2</v>
      </c>
      <c r="S911" s="187">
        <v>0</v>
      </c>
      <c r="T911" s="188">
        <f>S911*H911</f>
        <v>0</v>
      </c>
      <c r="U911" s="33"/>
      <c r="V911" s="33"/>
      <c r="W911" s="33"/>
      <c r="X911" s="33"/>
      <c r="Y911" s="33"/>
      <c r="Z911" s="33"/>
      <c r="AA911" s="33"/>
      <c r="AB911" s="33"/>
      <c r="AC911" s="33"/>
      <c r="AD911" s="33"/>
      <c r="AE911" s="33"/>
      <c r="AR911" s="189" t="s">
        <v>131</v>
      </c>
      <c r="AT911" s="189" t="s">
        <v>126</v>
      </c>
      <c r="AU911" s="189" t="s">
        <v>82</v>
      </c>
      <c r="AY911" s="16" t="s">
        <v>125</v>
      </c>
      <c r="BE911" s="190">
        <f>IF(N911="základní",J911,0)</f>
        <v>0</v>
      </c>
      <c r="BF911" s="190">
        <f>IF(N911="snížená",J911,0)</f>
        <v>0</v>
      </c>
      <c r="BG911" s="190">
        <f>IF(N911="zákl. přenesená",J911,0)</f>
        <v>0</v>
      </c>
      <c r="BH911" s="190">
        <f>IF(N911="sníž. přenesená",J911,0)</f>
        <v>0</v>
      </c>
      <c r="BI911" s="190">
        <f>IF(N911="nulová",J911,0)</f>
        <v>0</v>
      </c>
      <c r="BJ911" s="16" t="s">
        <v>82</v>
      </c>
      <c r="BK911" s="190">
        <f>ROUND(I911*H911,2)</f>
        <v>0</v>
      </c>
      <c r="BL911" s="16" t="s">
        <v>132</v>
      </c>
      <c r="BM911" s="189" t="s">
        <v>579</v>
      </c>
    </row>
    <row r="912" spans="1:65" s="2" customFormat="1" ht="19.5">
      <c r="A912" s="33"/>
      <c r="B912" s="34"/>
      <c r="C912" s="35"/>
      <c r="D912" s="191" t="s">
        <v>134</v>
      </c>
      <c r="E912" s="35"/>
      <c r="F912" s="192" t="s">
        <v>578</v>
      </c>
      <c r="G912" s="35"/>
      <c r="H912" s="35"/>
      <c r="I912" s="193"/>
      <c r="J912" s="35"/>
      <c r="K912" s="35"/>
      <c r="L912" s="38"/>
      <c r="M912" s="194"/>
      <c r="N912" s="195"/>
      <c r="O912" s="70"/>
      <c r="P912" s="70"/>
      <c r="Q912" s="70"/>
      <c r="R912" s="70"/>
      <c r="S912" s="70"/>
      <c r="T912" s="71"/>
      <c r="U912" s="33"/>
      <c r="V912" s="33"/>
      <c r="W912" s="33"/>
      <c r="X912" s="33"/>
      <c r="Y912" s="33"/>
      <c r="Z912" s="33"/>
      <c r="AA912" s="33"/>
      <c r="AB912" s="33"/>
      <c r="AC912" s="33"/>
      <c r="AD912" s="33"/>
      <c r="AE912" s="33"/>
      <c r="AT912" s="16" t="s">
        <v>134</v>
      </c>
      <c r="AU912" s="16" t="s">
        <v>82</v>
      </c>
    </row>
    <row r="913" spans="1:65" s="12" customFormat="1">
      <c r="B913" s="196"/>
      <c r="C913" s="197"/>
      <c r="D913" s="191" t="s">
        <v>135</v>
      </c>
      <c r="E913" s="198" t="s">
        <v>1</v>
      </c>
      <c r="F913" s="199" t="s">
        <v>231</v>
      </c>
      <c r="G913" s="197"/>
      <c r="H913" s="198" t="s">
        <v>1</v>
      </c>
      <c r="I913" s="200"/>
      <c r="J913" s="197"/>
      <c r="K913" s="197"/>
      <c r="L913" s="201"/>
      <c r="M913" s="202"/>
      <c r="N913" s="203"/>
      <c r="O913" s="203"/>
      <c r="P913" s="203"/>
      <c r="Q913" s="203"/>
      <c r="R913" s="203"/>
      <c r="S913" s="203"/>
      <c r="T913" s="204"/>
      <c r="AT913" s="205" t="s">
        <v>135</v>
      </c>
      <c r="AU913" s="205" t="s">
        <v>82</v>
      </c>
      <c r="AV913" s="12" t="s">
        <v>82</v>
      </c>
      <c r="AW913" s="12" t="s">
        <v>30</v>
      </c>
      <c r="AX913" s="12" t="s">
        <v>74</v>
      </c>
      <c r="AY913" s="205" t="s">
        <v>125</v>
      </c>
    </row>
    <row r="914" spans="1:65" s="13" customFormat="1">
      <c r="B914" s="206"/>
      <c r="C914" s="207"/>
      <c r="D914" s="191" t="s">
        <v>135</v>
      </c>
      <c r="E914" s="208" t="s">
        <v>1</v>
      </c>
      <c r="F914" s="209" t="s">
        <v>232</v>
      </c>
      <c r="G914" s="207"/>
      <c r="H914" s="210">
        <v>2</v>
      </c>
      <c r="I914" s="211"/>
      <c r="J914" s="207"/>
      <c r="K914" s="207"/>
      <c r="L914" s="212"/>
      <c r="M914" s="213"/>
      <c r="N914" s="214"/>
      <c r="O914" s="214"/>
      <c r="P914" s="214"/>
      <c r="Q914" s="214"/>
      <c r="R914" s="214"/>
      <c r="S914" s="214"/>
      <c r="T914" s="215"/>
      <c r="AT914" s="216" t="s">
        <v>135</v>
      </c>
      <c r="AU914" s="216" t="s">
        <v>82</v>
      </c>
      <c r="AV914" s="13" t="s">
        <v>84</v>
      </c>
      <c r="AW914" s="13" t="s">
        <v>30</v>
      </c>
      <c r="AX914" s="13" t="s">
        <v>74</v>
      </c>
      <c r="AY914" s="216" t="s">
        <v>125</v>
      </c>
    </row>
    <row r="915" spans="1:65" s="14" customFormat="1">
      <c r="B915" s="217"/>
      <c r="C915" s="218"/>
      <c r="D915" s="191" t="s">
        <v>135</v>
      </c>
      <c r="E915" s="219" t="s">
        <v>1</v>
      </c>
      <c r="F915" s="220" t="s">
        <v>138</v>
      </c>
      <c r="G915" s="218"/>
      <c r="H915" s="221">
        <v>2</v>
      </c>
      <c r="I915" s="222"/>
      <c r="J915" s="218"/>
      <c r="K915" s="218"/>
      <c r="L915" s="223"/>
      <c r="M915" s="224"/>
      <c r="N915" s="225"/>
      <c r="O915" s="225"/>
      <c r="P915" s="225"/>
      <c r="Q915" s="225"/>
      <c r="R915" s="225"/>
      <c r="S915" s="225"/>
      <c r="T915" s="226"/>
      <c r="AT915" s="227" t="s">
        <v>135</v>
      </c>
      <c r="AU915" s="227" t="s">
        <v>82</v>
      </c>
      <c r="AV915" s="14" t="s">
        <v>132</v>
      </c>
      <c r="AW915" s="14" t="s">
        <v>30</v>
      </c>
      <c r="AX915" s="14" t="s">
        <v>82</v>
      </c>
      <c r="AY915" s="227" t="s">
        <v>125</v>
      </c>
    </row>
    <row r="916" spans="1:65" s="2" customFormat="1" ht="24.2" customHeight="1">
      <c r="A916" s="33"/>
      <c r="B916" s="34"/>
      <c r="C916" s="177" t="s">
        <v>580</v>
      </c>
      <c r="D916" s="177" t="s">
        <v>126</v>
      </c>
      <c r="E916" s="178" t="s">
        <v>581</v>
      </c>
      <c r="F916" s="179" t="s">
        <v>582</v>
      </c>
      <c r="G916" s="180" t="s">
        <v>159</v>
      </c>
      <c r="H916" s="181">
        <v>3</v>
      </c>
      <c r="I916" s="182"/>
      <c r="J916" s="183">
        <f>ROUND(I916*H916,2)</f>
        <v>0</v>
      </c>
      <c r="K916" s="179" t="s">
        <v>130</v>
      </c>
      <c r="L916" s="184"/>
      <c r="M916" s="185" t="s">
        <v>1</v>
      </c>
      <c r="N916" s="186" t="s">
        <v>39</v>
      </c>
      <c r="O916" s="70"/>
      <c r="P916" s="187">
        <f>O916*H916</f>
        <v>0</v>
      </c>
      <c r="Q916" s="187">
        <v>3.4290000000000001E-2</v>
      </c>
      <c r="R916" s="187">
        <f>Q916*H916</f>
        <v>0.10287</v>
      </c>
      <c r="S916" s="187">
        <v>0</v>
      </c>
      <c r="T916" s="188">
        <f>S916*H916</f>
        <v>0</v>
      </c>
      <c r="U916" s="33"/>
      <c r="V916" s="33"/>
      <c r="W916" s="33"/>
      <c r="X916" s="33"/>
      <c r="Y916" s="33"/>
      <c r="Z916" s="33"/>
      <c r="AA916" s="33"/>
      <c r="AB916" s="33"/>
      <c r="AC916" s="33"/>
      <c r="AD916" s="33"/>
      <c r="AE916" s="33"/>
      <c r="AR916" s="189" t="s">
        <v>131</v>
      </c>
      <c r="AT916" s="189" t="s">
        <v>126</v>
      </c>
      <c r="AU916" s="189" t="s">
        <v>82</v>
      </c>
      <c r="AY916" s="16" t="s">
        <v>125</v>
      </c>
      <c r="BE916" s="190">
        <f>IF(N916="základní",J916,0)</f>
        <v>0</v>
      </c>
      <c r="BF916" s="190">
        <f>IF(N916="snížená",J916,0)</f>
        <v>0</v>
      </c>
      <c r="BG916" s="190">
        <f>IF(N916="zákl. přenesená",J916,0)</f>
        <v>0</v>
      </c>
      <c r="BH916" s="190">
        <f>IF(N916="sníž. přenesená",J916,0)</f>
        <v>0</v>
      </c>
      <c r="BI916" s="190">
        <f>IF(N916="nulová",J916,0)</f>
        <v>0</v>
      </c>
      <c r="BJ916" s="16" t="s">
        <v>82</v>
      </c>
      <c r="BK916" s="190">
        <f>ROUND(I916*H916,2)</f>
        <v>0</v>
      </c>
      <c r="BL916" s="16" t="s">
        <v>132</v>
      </c>
      <c r="BM916" s="189" t="s">
        <v>583</v>
      </c>
    </row>
    <row r="917" spans="1:65" s="2" customFormat="1" ht="19.5">
      <c r="A917" s="33"/>
      <c r="B917" s="34"/>
      <c r="C917" s="35"/>
      <c r="D917" s="191" t="s">
        <v>134</v>
      </c>
      <c r="E917" s="35"/>
      <c r="F917" s="192" t="s">
        <v>582</v>
      </c>
      <c r="G917" s="35"/>
      <c r="H917" s="35"/>
      <c r="I917" s="193"/>
      <c r="J917" s="35"/>
      <c r="K917" s="35"/>
      <c r="L917" s="38"/>
      <c r="M917" s="194"/>
      <c r="N917" s="195"/>
      <c r="O917" s="70"/>
      <c r="P917" s="70"/>
      <c r="Q917" s="70"/>
      <c r="R917" s="70"/>
      <c r="S917" s="70"/>
      <c r="T917" s="71"/>
      <c r="U917" s="33"/>
      <c r="V917" s="33"/>
      <c r="W917" s="33"/>
      <c r="X917" s="33"/>
      <c r="Y917" s="33"/>
      <c r="Z917" s="33"/>
      <c r="AA917" s="33"/>
      <c r="AB917" s="33"/>
      <c r="AC917" s="33"/>
      <c r="AD917" s="33"/>
      <c r="AE917" s="33"/>
      <c r="AT917" s="16" t="s">
        <v>134</v>
      </c>
      <c r="AU917" s="16" t="s">
        <v>82</v>
      </c>
    </row>
    <row r="918" spans="1:65" s="12" customFormat="1">
      <c r="B918" s="196"/>
      <c r="C918" s="197"/>
      <c r="D918" s="191" t="s">
        <v>135</v>
      </c>
      <c r="E918" s="198" t="s">
        <v>1</v>
      </c>
      <c r="F918" s="199" t="s">
        <v>185</v>
      </c>
      <c r="G918" s="197"/>
      <c r="H918" s="198" t="s">
        <v>1</v>
      </c>
      <c r="I918" s="200"/>
      <c r="J918" s="197"/>
      <c r="K918" s="197"/>
      <c r="L918" s="201"/>
      <c r="M918" s="202"/>
      <c r="N918" s="203"/>
      <c r="O918" s="203"/>
      <c r="P918" s="203"/>
      <c r="Q918" s="203"/>
      <c r="R918" s="203"/>
      <c r="S918" s="203"/>
      <c r="T918" s="204"/>
      <c r="AT918" s="205" t="s">
        <v>135</v>
      </c>
      <c r="AU918" s="205" t="s">
        <v>82</v>
      </c>
      <c r="AV918" s="12" t="s">
        <v>82</v>
      </c>
      <c r="AW918" s="12" t="s">
        <v>30</v>
      </c>
      <c r="AX918" s="12" t="s">
        <v>74</v>
      </c>
      <c r="AY918" s="205" t="s">
        <v>125</v>
      </c>
    </row>
    <row r="919" spans="1:65" s="13" customFormat="1">
      <c r="B919" s="206"/>
      <c r="C919" s="207"/>
      <c r="D919" s="191" t="s">
        <v>135</v>
      </c>
      <c r="E919" s="208" t="s">
        <v>1</v>
      </c>
      <c r="F919" s="209" t="s">
        <v>82</v>
      </c>
      <c r="G919" s="207"/>
      <c r="H919" s="210">
        <v>1</v>
      </c>
      <c r="I919" s="211"/>
      <c r="J919" s="207"/>
      <c r="K919" s="207"/>
      <c r="L919" s="212"/>
      <c r="M919" s="213"/>
      <c r="N919" s="214"/>
      <c r="O919" s="214"/>
      <c r="P919" s="214"/>
      <c r="Q919" s="214"/>
      <c r="R919" s="214"/>
      <c r="S919" s="214"/>
      <c r="T919" s="215"/>
      <c r="AT919" s="216" t="s">
        <v>135</v>
      </c>
      <c r="AU919" s="216" t="s">
        <v>82</v>
      </c>
      <c r="AV919" s="13" t="s">
        <v>84</v>
      </c>
      <c r="AW919" s="13" t="s">
        <v>30</v>
      </c>
      <c r="AX919" s="13" t="s">
        <v>74</v>
      </c>
      <c r="AY919" s="216" t="s">
        <v>125</v>
      </c>
    </row>
    <row r="920" spans="1:65" s="12" customFormat="1">
      <c r="B920" s="196"/>
      <c r="C920" s="197"/>
      <c r="D920" s="191" t="s">
        <v>135</v>
      </c>
      <c r="E920" s="198" t="s">
        <v>1</v>
      </c>
      <c r="F920" s="199" t="s">
        <v>186</v>
      </c>
      <c r="G920" s="197"/>
      <c r="H920" s="198" t="s">
        <v>1</v>
      </c>
      <c r="I920" s="200"/>
      <c r="J920" s="197"/>
      <c r="K920" s="197"/>
      <c r="L920" s="201"/>
      <c r="M920" s="202"/>
      <c r="N920" s="203"/>
      <c r="O920" s="203"/>
      <c r="P920" s="203"/>
      <c r="Q920" s="203"/>
      <c r="R920" s="203"/>
      <c r="S920" s="203"/>
      <c r="T920" s="204"/>
      <c r="AT920" s="205" t="s">
        <v>135</v>
      </c>
      <c r="AU920" s="205" t="s">
        <v>82</v>
      </c>
      <c r="AV920" s="12" t="s">
        <v>82</v>
      </c>
      <c r="AW920" s="12" t="s">
        <v>30</v>
      </c>
      <c r="AX920" s="12" t="s">
        <v>74</v>
      </c>
      <c r="AY920" s="205" t="s">
        <v>125</v>
      </c>
    </row>
    <row r="921" spans="1:65" s="13" customFormat="1">
      <c r="B921" s="206"/>
      <c r="C921" s="207"/>
      <c r="D921" s="191" t="s">
        <v>135</v>
      </c>
      <c r="E921" s="208" t="s">
        <v>1</v>
      </c>
      <c r="F921" s="209" t="s">
        <v>82</v>
      </c>
      <c r="G921" s="207"/>
      <c r="H921" s="210">
        <v>1</v>
      </c>
      <c r="I921" s="211"/>
      <c r="J921" s="207"/>
      <c r="K921" s="207"/>
      <c r="L921" s="212"/>
      <c r="M921" s="213"/>
      <c r="N921" s="214"/>
      <c r="O921" s="214"/>
      <c r="P921" s="214"/>
      <c r="Q921" s="214"/>
      <c r="R921" s="214"/>
      <c r="S921" s="214"/>
      <c r="T921" s="215"/>
      <c r="AT921" s="216" t="s">
        <v>135</v>
      </c>
      <c r="AU921" s="216" t="s">
        <v>82</v>
      </c>
      <c r="AV921" s="13" t="s">
        <v>84</v>
      </c>
      <c r="AW921" s="13" t="s">
        <v>30</v>
      </c>
      <c r="AX921" s="13" t="s">
        <v>74</v>
      </c>
      <c r="AY921" s="216" t="s">
        <v>125</v>
      </c>
    </row>
    <row r="922" spans="1:65" s="12" customFormat="1">
      <c r="B922" s="196"/>
      <c r="C922" s="197"/>
      <c r="D922" s="191" t="s">
        <v>135</v>
      </c>
      <c r="E922" s="198" t="s">
        <v>1</v>
      </c>
      <c r="F922" s="199" t="s">
        <v>279</v>
      </c>
      <c r="G922" s="197"/>
      <c r="H922" s="198" t="s">
        <v>1</v>
      </c>
      <c r="I922" s="200"/>
      <c r="J922" s="197"/>
      <c r="K922" s="197"/>
      <c r="L922" s="201"/>
      <c r="M922" s="202"/>
      <c r="N922" s="203"/>
      <c r="O922" s="203"/>
      <c r="P922" s="203"/>
      <c r="Q922" s="203"/>
      <c r="R922" s="203"/>
      <c r="S922" s="203"/>
      <c r="T922" s="204"/>
      <c r="AT922" s="205" t="s">
        <v>135</v>
      </c>
      <c r="AU922" s="205" t="s">
        <v>82</v>
      </c>
      <c r="AV922" s="12" t="s">
        <v>82</v>
      </c>
      <c r="AW922" s="12" t="s">
        <v>30</v>
      </c>
      <c r="AX922" s="12" t="s">
        <v>74</v>
      </c>
      <c r="AY922" s="205" t="s">
        <v>125</v>
      </c>
    </row>
    <row r="923" spans="1:65" s="13" customFormat="1">
      <c r="B923" s="206"/>
      <c r="C923" s="207"/>
      <c r="D923" s="191" t="s">
        <v>135</v>
      </c>
      <c r="E923" s="208" t="s">
        <v>1</v>
      </c>
      <c r="F923" s="209" t="s">
        <v>82</v>
      </c>
      <c r="G923" s="207"/>
      <c r="H923" s="210">
        <v>1</v>
      </c>
      <c r="I923" s="211"/>
      <c r="J923" s="207"/>
      <c r="K923" s="207"/>
      <c r="L923" s="212"/>
      <c r="M923" s="213"/>
      <c r="N923" s="214"/>
      <c r="O923" s="214"/>
      <c r="P923" s="214"/>
      <c r="Q923" s="214"/>
      <c r="R923" s="214"/>
      <c r="S923" s="214"/>
      <c r="T923" s="215"/>
      <c r="AT923" s="216" t="s">
        <v>135</v>
      </c>
      <c r="AU923" s="216" t="s">
        <v>82</v>
      </c>
      <c r="AV923" s="13" t="s">
        <v>84</v>
      </c>
      <c r="AW923" s="13" t="s">
        <v>30</v>
      </c>
      <c r="AX923" s="13" t="s">
        <v>74</v>
      </c>
      <c r="AY923" s="216" t="s">
        <v>125</v>
      </c>
    </row>
    <row r="924" spans="1:65" s="14" customFormat="1">
      <c r="B924" s="217"/>
      <c r="C924" s="218"/>
      <c r="D924" s="191" t="s">
        <v>135</v>
      </c>
      <c r="E924" s="219" t="s">
        <v>1</v>
      </c>
      <c r="F924" s="220" t="s">
        <v>138</v>
      </c>
      <c r="G924" s="218"/>
      <c r="H924" s="221">
        <v>3</v>
      </c>
      <c r="I924" s="222"/>
      <c r="J924" s="218"/>
      <c r="K924" s="218"/>
      <c r="L924" s="223"/>
      <c r="M924" s="224"/>
      <c r="N924" s="225"/>
      <c r="O924" s="225"/>
      <c r="P924" s="225"/>
      <c r="Q924" s="225"/>
      <c r="R924" s="225"/>
      <c r="S924" s="225"/>
      <c r="T924" s="226"/>
      <c r="AT924" s="227" t="s">
        <v>135</v>
      </c>
      <c r="AU924" s="227" t="s">
        <v>82</v>
      </c>
      <c r="AV924" s="14" t="s">
        <v>132</v>
      </c>
      <c r="AW924" s="14" t="s">
        <v>30</v>
      </c>
      <c r="AX924" s="14" t="s">
        <v>82</v>
      </c>
      <c r="AY924" s="227" t="s">
        <v>125</v>
      </c>
    </row>
    <row r="925" spans="1:65" s="2" customFormat="1" ht="24.2" customHeight="1">
      <c r="A925" s="33"/>
      <c r="B925" s="34"/>
      <c r="C925" s="177" t="s">
        <v>584</v>
      </c>
      <c r="D925" s="177" t="s">
        <v>126</v>
      </c>
      <c r="E925" s="178" t="s">
        <v>585</v>
      </c>
      <c r="F925" s="179" t="s">
        <v>586</v>
      </c>
      <c r="G925" s="180" t="s">
        <v>159</v>
      </c>
      <c r="H925" s="181">
        <v>3</v>
      </c>
      <c r="I925" s="182"/>
      <c r="J925" s="183">
        <f>ROUND(I925*H925,2)</f>
        <v>0</v>
      </c>
      <c r="K925" s="179" t="s">
        <v>130</v>
      </c>
      <c r="L925" s="184"/>
      <c r="M925" s="185" t="s">
        <v>1</v>
      </c>
      <c r="N925" s="186" t="s">
        <v>39</v>
      </c>
      <c r="O925" s="70"/>
      <c r="P925" s="187">
        <f>O925*H925</f>
        <v>0</v>
      </c>
      <c r="Q925" s="187">
        <v>3.4819999999999997E-2</v>
      </c>
      <c r="R925" s="187">
        <f>Q925*H925</f>
        <v>0.10446</v>
      </c>
      <c r="S925" s="187">
        <v>0</v>
      </c>
      <c r="T925" s="188">
        <f>S925*H925</f>
        <v>0</v>
      </c>
      <c r="U925" s="33"/>
      <c r="V925" s="33"/>
      <c r="W925" s="33"/>
      <c r="X925" s="33"/>
      <c r="Y925" s="33"/>
      <c r="Z925" s="33"/>
      <c r="AA925" s="33"/>
      <c r="AB925" s="33"/>
      <c r="AC925" s="33"/>
      <c r="AD925" s="33"/>
      <c r="AE925" s="33"/>
      <c r="AR925" s="189" t="s">
        <v>131</v>
      </c>
      <c r="AT925" s="189" t="s">
        <v>126</v>
      </c>
      <c r="AU925" s="189" t="s">
        <v>82</v>
      </c>
      <c r="AY925" s="16" t="s">
        <v>125</v>
      </c>
      <c r="BE925" s="190">
        <f>IF(N925="základní",J925,0)</f>
        <v>0</v>
      </c>
      <c r="BF925" s="190">
        <f>IF(N925="snížená",J925,0)</f>
        <v>0</v>
      </c>
      <c r="BG925" s="190">
        <f>IF(N925="zákl. přenesená",J925,0)</f>
        <v>0</v>
      </c>
      <c r="BH925" s="190">
        <f>IF(N925="sníž. přenesená",J925,0)</f>
        <v>0</v>
      </c>
      <c r="BI925" s="190">
        <f>IF(N925="nulová",J925,0)</f>
        <v>0</v>
      </c>
      <c r="BJ925" s="16" t="s">
        <v>82</v>
      </c>
      <c r="BK925" s="190">
        <f>ROUND(I925*H925,2)</f>
        <v>0</v>
      </c>
      <c r="BL925" s="16" t="s">
        <v>132</v>
      </c>
      <c r="BM925" s="189" t="s">
        <v>587</v>
      </c>
    </row>
    <row r="926" spans="1:65" s="2" customFormat="1" ht="19.5">
      <c r="A926" s="33"/>
      <c r="B926" s="34"/>
      <c r="C926" s="35"/>
      <c r="D926" s="191" t="s">
        <v>134</v>
      </c>
      <c r="E926" s="35"/>
      <c r="F926" s="192" t="s">
        <v>586</v>
      </c>
      <c r="G926" s="35"/>
      <c r="H926" s="35"/>
      <c r="I926" s="193"/>
      <c r="J926" s="35"/>
      <c r="K926" s="35"/>
      <c r="L926" s="38"/>
      <c r="M926" s="194"/>
      <c r="N926" s="195"/>
      <c r="O926" s="70"/>
      <c r="P926" s="70"/>
      <c r="Q926" s="70"/>
      <c r="R926" s="70"/>
      <c r="S926" s="70"/>
      <c r="T926" s="71"/>
      <c r="U926" s="33"/>
      <c r="V926" s="33"/>
      <c r="W926" s="33"/>
      <c r="X926" s="33"/>
      <c r="Y926" s="33"/>
      <c r="Z926" s="33"/>
      <c r="AA926" s="33"/>
      <c r="AB926" s="33"/>
      <c r="AC926" s="33"/>
      <c r="AD926" s="33"/>
      <c r="AE926" s="33"/>
      <c r="AT926" s="16" t="s">
        <v>134</v>
      </c>
      <c r="AU926" s="16" t="s">
        <v>82</v>
      </c>
    </row>
    <row r="927" spans="1:65" s="12" customFormat="1">
      <c r="B927" s="196"/>
      <c r="C927" s="197"/>
      <c r="D927" s="191" t="s">
        <v>135</v>
      </c>
      <c r="E927" s="198" t="s">
        <v>1</v>
      </c>
      <c r="F927" s="199" t="s">
        <v>185</v>
      </c>
      <c r="G927" s="197"/>
      <c r="H927" s="198" t="s">
        <v>1</v>
      </c>
      <c r="I927" s="200"/>
      <c r="J927" s="197"/>
      <c r="K927" s="197"/>
      <c r="L927" s="201"/>
      <c r="M927" s="202"/>
      <c r="N927" s="203"/>
      <c r="O927" s="203"/>
      <c r="P927" s="203"/>
      <c r="Q927" s="203"/>
      <c r="R927" s="203"/>
      <c r="S927" s="203"/>
      <c r="T927" s="204"/>
      <c r="AT927" s="205" t="s">
        <v>135</v>
      </c>
      <c r="AU927" s="205" t="s">
        <v>82</v>
      </c>
      <c r="AV927" s="12" t="s">
        <v>82</v>
      </c>
      <c r="AW927" s="12" t="s">
        <v>30</v>
      </c>
      <c r="AX927" s="12" t="s">
        <v>74</v>
      </c>
      <c r="AY927" s="205" t="s">
        <v>125</v>
      </c>
    </row>
    <row r="928" spans="1:65" s="13" customFormat="1">
      <c r="B928" s="206"/>
      <c r="C928" s="207"/>
      <c r="D928" s="191" t="s">
        <v>135</v>
      </c>
      <c r="E928" s="208" t="s">
        <v>1</v>
      </c>
      <c r="F928" s="209" t="s">
        <v>82</v>
      </c>
      <c r="G928" s="207"/>
      <c r="H928" s="210">
        <v>1</v>
      </c>
      <c r="I928" s="211"/>
      <c r="J928" s="207"/>
      <c r="K928" s="207"/>
      <c r="L928" s="212"/>
      <c r="M928" s="213"/>
      <c r="N928" s="214"/>
      <c r="O928" s="214"/>
      <c r="P928" s="214"/>
      <c r="Q928" s="214"/>
      <c r="R928" s="214"/>
      <c r="S928" s="214"/>
      <c r="T928" s="215"/>
      <c r="AT928" s="216" t="s">
        <v>135</v>
      </c>
      <c r="AU928" s="216" t="s">
        <v>82</v>
      </c>
      <c r="AV928" s="13" t="s">
        <v>84</v>
      </c>
      <c r="AW928" s="13" t="s">
        <v>30</v>
      </c>
      <c r="AX928" s="13" t="s">
        <v>74</v>
      </c>
      <c r="AY928" s="216" t="s">
        <v>125</v>
      </c>
    </row>
    <row r="929" spans="1:65" s="12" customFormat="1">
      <c r="B929" s="196"/>
      <c r="C929" s="197"/>
      <c r="D929" s="191" t="s">
        <v>135</v>
      </c>
      <c r="E929" s="198" t="s">
        <v>1</v>
      </c>
      <c r="F929" s="199" t="s">
        <v>186</v>
      </c>
      <c r="G929" s="197"/>
      <c r="H929" s="198" t="s">
        <v>1</v>
      </c>
      <c r="I929" s="200"/>
      <c r="J929" s="197"/>
      <c r="K929" s="197"/>
      <c r="L929" s="201"/>
      <c r="M929" s="202"/>
      <c r="N929" s="203"/>
      <c r="O929" s="203"/>
      <c r="P929" s="203"/>
      <c r="Q929" s="203"/>
      <c r="R929" s="203"/>
      <c r="S929" s="203"/>
      <c r="T929" s="204"/>
      <c r="AT929" s="205" t="s">
        <v>135</v>
      </c>
      <c r="AU929" s="205" t="s">
        <v>82</v>
      </c>
      <c r="AV929" s="12" t="s">
        <v>82</v>
      </c>
      <c r="AW929" s="12" t="s">
        <v>30</v>
      </c>
      <c r="AX929" s="12" t="s">
        <v>74</v>
      </c>
      <c r="AY929" s="205" t="s">
        <v>125</v>
      </c>
    </row>
    <row r="930" spans="1:65" s="13" customFormat="1">
      <c r="B930" s="206"/>
      <c r="C930" s="207"/>
      <c r="D930" s="191" t="s">
        <v>135</v>
      </c>
      <c r="E930" s="208" t="s">
        <v>1</v>
      </c>
      <c r="F930" s="209" t="s">
        <v>82</v>
      </c>
      <c r="G930" s="207"/>
      <c r="H930" s="210">
        <v>1</v>
      </c>
      <c r="I930" s="211"/>
      <c r="J930" s="207"/>
      <c r="K930" s="207"/>
      <c r="L930" s="212"/>
      <c r="M930" s="213"/>
      <c r="N930" s="214"/>
      <c r="O930" s="214"/>
      <c r="P930" s="214"/>
      <c r="Q930" s="214"/>
      <c r="R930" s="214"/>
      <c r="S930" s="214"/>
      <c r="T930" s="215"/>
      <c r="AT930" s="216" t="s">
        <v>135</v>
      </c>
      <c r="AU930" s="216" t="s">
        <v>82</v>
      </c>
      <c r="AV930" s="13" t="s">
        <v>84</v>
      </c>
      <c r="AW930" s="13" t="s">
        <v>30</v>
      </c>
      <c r="AX930" s="13" t="s">
        <v>74</v>
      </c>
      <c r="AY930" s="216" t="s">
        <v>125</v>
      </c>
    </row>
    <row r="931" spans="1:65" s="12" customFormat="1">
      <c r="B931" s="196"/>
      <c r="C931" s="197"/>
      <c r="D931" s="191" t="s">
        <v>135</v>
      </c>
      <c r="E931" s="198" t="s">
        <v>1</v>
      </c>
      <c r="F931" s="199" t="s">
        <v>279</v>
      </c>
      <c r="G931" s="197"/>
      <c r="H931" s="198" t="s">
        <v>1</v>
      </c>
      <c r="I931" s="200"/>
      <c r="J931" s="197"/>
      <c r="K931" s="197"/>
      <c r="L931" s="201"/>
      <c r="M931" s="202"/>
      <c r="N931" s="203"/>
      <c r="O931" s="203"/>
      <c r="P931" s="203"/>
      <c r="Q931" s="203"/>
      <c r="R931" s="203"/>
      <c r="S931" s="203"/>
      <c r="T931" s="204"/>
      <c r="AT931" s="205" t="s">
        <v>135</v>
      </c>
      <c r="AU931" s="205" t="s">
        <v>82</v>
      </c>
      <c r="AV931" s="12" t="s">
        <v>82</v>
      </c>
      <c r="AW931" s="12" t="s">
        <v>30</v>
      </c>
      <c r="AX931" s="12" t="s">
        <v>74</v>
      </c>
      <c r="AY931" s="205" t="s">
        <v>125</v>
      </c>
    </row>
    <row r="932" spans="1:65" s="13" customFormat="1">
      <c r="B932" s="206"/>
      <c r="C932" s="207"/>
      <c r="D932" s="191" t="s">
        <v>135</v>
      </c>
      <c r="E932" s="208" t="s">
        <v>1</v>
      </c>
      <c r="F932" s="209" t="s">
        <v>82</v>
      </c>
      <c r="G932" s="207"/>
      <c r="H932" s="210">
        <v>1</v>
      </c>
      <c r="I932" s="211"/>
      <c r="J932" s="207"/>
      <c r="K932" s="207"/>
      <c r="L932" s="212"/>
      <c r="M932" s="213"/>
      <c r="N932" s="214"/>
      <c r="O932" s="214"/>
      <c r="P932" s="214"/>
      <c r="Q932" s="214"/>
      <c r="R932" s="214"/>
      <c r="S932" s="214"/>
      <c r="T932" s="215"/>
      <c r="AT932" s="216" t="s">
        <v>135</v>
      </c>
      <c r="AU932" s="216" t="s">
        <v>82</v>
      </c>
      <c r="AV932" s="13" t="s">
        <v>84</v>
      </c>
      <c r="AW932" s="13" t="s">
        <v>30</v>
      </c>
      <c r="AX932" s="13" t="s">
        <v>74</v>
      </c>
      <c r="AY932" s="216" t="s">
        <v>125</v>
      </c>
    </row>
    <row r="933" spans="1:65" s="14" customFormat="1">
      <c r="B933" s="217"/>
      <c r="C933" s="218"/>
      <c r="D933" s="191" t="s">
        <v>135</v>
      </c>
      <c r="E933" s="219" t="s">
        <v>1</v>
      </c>
      <c r="F933" s="220" t="s">
        <v>138</v>
      </c>
      <c r="G933" s="218"/>
      <c r="H933" s="221">
        <v>3</v>
      </c>
      <c r="I933" s="222"/>
      <c r="J933" s="218"/>
      <c r="K933" s="218"/>
      <c r="L933" s="223"/>
      <c r="M933" s="224"/>
      <c r="N933" s="225"/>
      <c r="O933" s="225"/>
      <c r="P933" s="225"/>
      <c r="Q933" s="225"/>
      <c r="R933" s="225"/>
      <c r="S933" s="225"/>
      <c r="T933" s="226"/>
      <c r="AT933" s="227" t="s">
        <v>135</v>
      </c>
      <c r="AU933" s="227" t="s">
        <v>82</v>
      </c>
      <c r="AV933" s="14" t="s">
        <v>132</v>
      </c>
      <c r="AW933" s="14" t="s">
        <v>30</v>
      </c>
      <c r="AX933" s="14" t="s">
        <v>82</v>
      </c>
      <c r="AY933" s="227" t="s">
        <v>125</v>
      </c>
    </row>
    <row r="934" spans="1:65" s="2" customFormat="1" ht="16.5" customHeight="1">
      <c r="A934" s="33"/>
      <c r="B934" s="34"/>
      <c r="C934" s="177" t="s">
        <v>588</v>
      </c>
      <c r="D934" s="177" t="s">
        <v>126</v>
      </c>
      <c r="E934" s="178" t="s">
        <v>589</v>
      </c>
      <c r="F934" s="179" t="s">
        <v>590</v>
      </c>
      <c r="G934" s="180" t="s">
        <v>159</v>
      </c>
      <c r="H934" s="181">
        <v>3</v>
      </c>
      <c r="I934" s="182"/>
      <c r="J934" s="183">
        <f>ROUND(I934*H934,2)</f>
        <v>0</v>
      </c>
      <c r="K934" s="179" t="s">
        <v>130</v>
      </c>
      <c r="L934" s="184"/>
      <c r="M934" s="185" t="s">
        <v>1</v>
      </c>
      <c r="N934" s="186" t="s">
        <v>39</v>
      </c>
      <c r="O934" s="70"/>
      <c r="P934" s="187">
        <f>O934*H934</f>
        <v>0</v>
      </c>
      <c r="Q934" s="187">
        <v>1.3699999999999999E-3</v>
      </c>
      <c r="R934" s="187">
        <f>Q934*H934</f>
        <v>4.1099999999999999E-3</v>
      </c>
      <c r="S934" s="187">
        <v>0</v>
      </c>
      <c r="T934" s="188">
        <f>S934*H934</f>
        <v>0</v>
      </c>
      <c r="U934" s="33"/>
      <c r="V934" s="33"/>
      <c r="W934" s="33"/>
      <c r="X934" s="33"/>
      <c r="Y934" s="33"/>
      <c r="Z934" s="33"/>
      <c r="AA934" s="33"/>
      <c r="AB934" s="33"/>
      <c r="AC934" s="33"/>
      <c r="AD934" s="33"/>
      <c r="AE934" s="33"/>
      <c r="AR934" s="189" t="s">
        <v>131</v>
      </c>
      <c r="AT934" s="189" t="s">
        <v>126</v>
      </c>
      <c r="AU934" s="189" t="s">
        <v>82</v>
      </c>
      <c r="AY934" s="16" t="s">
        <v>125</v>
      </c>
      <c r="BE934" s="190">
        <f>IF(N934="základní",J934,0)</f>
        <v>0</v>
      </c>
      <c r="BF934" s="190">
        <f>IF(N934="snížená",J934,0)</f>
        <v>0</v>
      </c>
      <c r="BG934" s="190">
        <f>IF(N934="zákl. přenesená",J934,0)</f>
        <v>0</v>
      </c>
      <c r="BH934" s="190">
        <f>IF(N934="sníž. přenesená",J934,0)</f>
        <v>0</v>
      </c>
      <c r="BI934" s="190">
        <f>IF(N934="nulová",J934,0)</f>
        <v>0</v>
      </c>
      <c r="BJ934" s="16" t="s">
        <v>82</v>
      </c>
      <c r="BK934" s="190">
        <f>ROUND(I934*H934,2)</f>
        <v>0</v>
      </c>
      <c r="BL934" s="16" t="s">
        <v>132</v>
      </c>
      <c r="BM934" s="189" t="s">
        <v>591</v>
      </c>
    </row>
    <row r="935" spans="1:65" s="2" customFormat="1">
      <c r="A935" s="33"/>
      <c r="B935" s="34"/>
      <c r="C935" s="35"/>
      <c r="D935" s="191" t="s">
        <v>134</v>
      </c>
      <c r="E935" s="35"/>
      <c r="F935" s="192" t="s">
        <v>590</v>
      </c>
      <c r="G935" s="35"/>
      <c r="H935" s="35"/>
      <c r="I935" s="193"/>
      <c r="J935" s="35"/>
      <c r="K935" s="35"/>
      <c r="L935" s="38"/>
      <c r="M935" s="194"/>
      <c r="N935" s="195"/>
      <c r="O935" s="70"/>
      <c r="P935" s="70"/>
      <c r="Q935" s="70"/>
      <c r="R935" s="70"/>
      <c r="S935" s="70"/>
      <c r="T935" s="71"/>
      <c r="U935" s="33"/>
      <c r="V935" s="33"/>
      <c r="W935" s="33"/>
      <c r="X935" s="33"/>
      <c r="Y935" s="33"/>
      <c r="Z935" s="33"/>
      <c r="AA935" s="33"/>
      <c r="AB935" s="33"/>
      <c r="AC935" s="33"/>
      <c r="AD935" s="33"/>
      <c r="AE935" s="33"/>
      <c r="AT935" s="16" t="s">
        <v>134</v>
      </c>
      <c r="AU935" s="16" t="s">
        <v>82</v>
      </c>
    </row>
    <row r="936" spans="1:65" s="12" customFormat="1">
      <c r="B936" s="196"/>
      <c r="C936" s="197"/>
      <c r="D936" s="191" t="s">
        <v>135</v>
      </c>
      <c r="E936" s="198" t="s">
        <v>1</v>
      </c>
      <c r="F936" s="199" t="s">
        <v>496</v>
      </c>
      <c r="G936" s="197"/>
      <c r="H936" s="198" t="s">
        <v>1</v>
      </c>
      <c r="I936" s="200"/>
      <c r="J936" s="197"/>
      <c r="K936" s="197"/>
      <c r="L936" s="201"/>
      <c r="M936" s="202"/>
      <c r="N936" s="203"/>
      <c r="O936" s="203"/>
      <c r="P936" s="203"/>
      <c r="Q936" s="203"/>
      <c r="R936" s="203"/>
      <c r="S936" s="203"/>
      <c r="T936" s="204"/>
      <c r="AT936" s="205" t="s">
        <v>135</v>
      </c>
      <c r="AU936" s="205" t="s">
        <v>82</v>
      </c>
      <c r="AV936" s="12" t="s">
        <v>82</v>
      </c>
      <c r="AW936" s="12" t="s">
        <v>30</v>
      </c>
      <c r="AX936" s="12" t="s">
        <v>74</v>
      </c>
      <c r="AY936" s="205" t="s">
        <v>125</v>
      </c>
    </row>
    <row r="937" spans="1:65" s="13" customFormat="1">
      <c r="B937" s="206"/>
      <c r="C937" s="207"/>
      <c r="D937" s="191" t="s">
        <v>135</v>
      </c>
      <c r="E937" s="208" t="s">
        <v>1</v>
      </c>
      <c r="F937" s="209" t="s">
        <v>592</v>
      </c>
      <c r="G937" s="207"/>
      <c r="H937" s="210">
        <v>3</v>
      </c>
      <c r="I937" s="211"/>
      <c r="J937" s="207"/>
      <c r="K937" s="207"/>
      <c r="L937" s="212"/>
      <c r="M937" s="213"/>
      <c r="N937" s="214"/>
      <c r="O937" s="214"/>
      <c r="P937" s="214"/>
      <c r="Q937" s="214"/>
      <c r="R937" s="214"/>
      <c r="S937" s="214"/>
      <c r="T937" s="215"/>
      <c r="AT937" s="216" t="s">
        <v>135</v>
      </c>
      <c r="AU937" s="216" t="s">
        <v>82</v>
      </c>
      <c r="AV937" s="13" t="s">
        <v>84</v>
      </c>
      <c r="AW937" s="13" t="s">
        <v>30</v>
      </c>
      <c r="AX937" s="13" t="s">
        <v>74</v>
      </c>
      <c r="AY937" s="216" t="s">
        <v>125</v>
      </c>
    </row>
    <row r="938" spans="1:65" s="14" customFormat="1">
      <c r="B938" s="217"/>
      <c r="C938" s="218"/>
      <c r="D938" s="191" t="s">
        <v>135</v>
      </c>
      <c r="E938" s="219" t="s">
        <v>1</v>
      </c>
      <c r="F938" s="220" t="s">
        <v>138</v>
      </c>
      <c r="G938" s="218"/>
      <c r="H938" s="221">
        <v>3</v>
      </c>
      <c r="I938" s="222"/>
      <c r="J938" s="218"/>
      <c r="K938" s="218"/>
      <c r="L938" s="223"/>
      <c r="M938" s="224"/>
      <c r="N938" s="225"/>
      <c r="O938" s="225"/>
      <c r="P938" s="225"/>
      <c r="Q938" s="225"/>
      <c r="R938" s="225"/>
      <c r="S938" s="225"/>
      <c r="T938" s="226"/>
      <c r="AT938" s="227" t="s">
        <v>135</v>
      </c>
      <c r="AU938" s="227" t="s">
        <v>82</v>
      </c>
      <c r="AV938" s="14" t="s">
        <v>132</v>
      </c>
      <c r="AW938" s="14" t="s">
        <v>30</v>
      </c>
      <c r="AX938" s="14" t="s">
        <v>82</v>
      </c>
      <c r="AY938" s="227" t="s">
        <v>125</v>
      </c>
    </row>
    <row r="939" spans="1:65" s="2" customFormat="1" ht="16.5" customHeight="1">
      <c r="A939" s="33"/>
      <c r="B939" s="34"/>
      <c r="C939" s="177" t="s">
        <v>593</v>
      </c>
      <c r="D939" s="177" t="s">
        <v>126</v>
      </c>
      <c r="E939" s="178" t="s">
        <v>594</v>
      </c>
      <c r="F939" s="179" t="s">
        <v>595</v>
      </c>
      <c r="G939" s="180" t="s">
        <v>159</v>
      </c>
      <c r="H939" s="181">
        <v>3</v>
      </c>
      <c r="I939" s="182"/>
      <c r="J939" s="183">
        <f>ROUND(I939*H939,2)</f>
        <v>0</v>
      </c>
      <c r="K939" s="179" t="s">
        <v>130</v>
      </c>
      <c r="L939" s="184"/>
      <c r="M939" s="185" t="s">
        <v>1</v>
      </c>
      <c r="N939" s="186" t="s">
        <v>39</v>
      </c>
      <c r="O939" s="70"/>
      <c r="P939" s="187">
        <f>O939*H939</f>
        <v>0</v>
      </c>
      <c r="Q939" s="187">
        <v>1.4E-3</v>
      </c>
      <c r="R939" s="187">
        <f>Q939*H939</f>
        <v>4.1999999999999997E-3</v>
      </c>
      <c r="S939" s="187">
        <v>0</v>
      </c>
      <c r="T939" s="188">
        <f>S939*H939</f>
        <v>0</v>
      </c>
      <c r="U939" s="33"/>
      <c r="V939" s="33"/>
      <c r="W939" s="33"/>
      <c r="X939" s="33"/>
      <c r="Y939" s="33"/>
      <c r="Z939" s="33"/>
      <c r="AA939" s="33"/>
      <c r="AB939" s="33"/>
      <c r="AC939" s="33"/>
      <c r="AD939" s="33"/>
      <c r="AE939" s="33"/>
      <c r="AR939" s="189" t="s">
        <v>131</v>
      </c>
      <c r="AT939" s="189" t="s">
        <v>126</v>
      </c>
      <c r="AU939" s="189" t="s">
        <v>82</v>
      </c>
      <c r="AY939" s="16" t="s">
        <v>125</v>
      </c>
      <c r="BE939" s="190">
        <f>IF(N939="základní",J939,0)</f>
        <v>0</v>
      </c>
      <c r="BF939" s="190">
        <f>IF(N939="snížená",J939,0)</f>
        <v>0</v>
      </c>
      <c r="BG939" s="190">
        <f>IF(N939="zákl. přenesená",J939,0)</f>
        <v>0</v>
      </c>
      <c r="BH939" s="190">
        <f>IF(N939="sníž. přenesená",J939,0)</f>
        <v>0</v>
      </c>
      <c r="BI939" s="190">
        <f>IF(N939="nulová",J939,0)</f>
        <v>0</v>
      </c>
      <c r="BJ939" s="16" t="s">
        <v>82</v>
      </c>
      <c r="BK939" s="190">
        <f>ROUND(I939*H939,2)</f>
        <v>0</v>
      </c>
      <c r="BL939" s="16" t="s">
        <v>132</v>
      </c>
      <c r="BM939" s="189" t="s">
        <v>596</v>
      </c>
    </row>
    <row r="940" spans="1:65" s="2" customFormat="1">
      <c r="A940" s="33"/>
      <c r="B940" s="34"/>
      <c r="C940" s="35"/>
      <c r="D940" s="191" t="s">
        <v>134</v>
      </c>
      <c r="E940" s="35"/>
      <c r="F940" s="192" t="s">
        <v>595</v>
      </c>
      <c r="G940" s="35"/>
      <c r="H940" s="35"/>
      <c r="I940" s="193"/>
      <c r="J940" s="35"/>
      <c r="K940" s="35"/>
      <c r="L940" s="38"/>
      <c r="M940" s="194"/>
      <c r="N940" s="195"/>
      <c r="O940" s="70"/>
      <c r="P940" s="70"/>
      <c r="Q940" s="70"/>
      <c r="R940" s="70"/>
      <c r="S940" s="70"/>
      <c r="T940" s="71"/>
      <c r="U940" s="33"/>
      <c r="V940" s="33"/>
      <c r="W940" s="33"/>
      <c r="X940" s="33"/>
      <c r="Y940" s="33"/>
      <c r="Z940" s="33"/>
      <c r="AA940" s="33"/>
      <c r="AB940" s="33"/>
      <c r="AC940" s="33"/>
      <c r="AD940" s="33"/>
      <c r="AE940" s="33"/>
      <c r="AT940" s="16" t="s">
        <v>134</v>
      </c>
      <c r="AU940" s="16" t="s">
        <v>82</v>
      </c>
    </row>
    <row r="941" spans="1:65" s="12" customFormat="1">
      <c r="B941" s="196"/>
      <c r="C941" s="197"/>
      <c r="D941" s="191" t="s">
        <v>135</v>
      </c>
      <c r="E941" s="198" t="s">
        <v>1</v>
      </c>
      <c r="F941" s="199" t="s">
        <v>496</v>
      </c>
      <c r="G941" s="197"/>
      <c r="H941" s="198" t="s">
        <v>1</v>
      </c>
      <c r="I941" s="200"/>
      <c r="J941" s="197"/>
      <c r="K941" s="197"/>
      <c r="L941" s="201"/>
      <c r="M941" s="202"/>
      <c r="N941" s="203"/>
      <c r="O941" s="203"/>
      <c r="P941" s="203"/>
      <c r="Q941" s="203"/>
      <c r="R941" s="203"/>
      <c r="S941" s="203"/>
      <c r="T941" s="204"/>
      <c r="AT941" s="205" t="s">
        <v>135</v>
      </c>
      <c r="AU941" s="205" t="s">
        <v>82</v>
      </c>
      <c r="AV941" s="12" t="s">
        <v>82</v>
      </c>
      <c r="AW941" s="12" t="s">
        <v>30</v>
      </c>
      <c r="AX941" s="12" t="s">
        <v>74</v>
      </c>
      <c r="AY941" s="205" t="s">
        <v>125</v>
      </c>
    </row>
    <row r="942" spans="1:65" s="13" customFormat="1">
      <c r="B942" s="206"/>
      <c r="C942" s="207"/>
      <c r="D942" s="191" t="s">
        <v>135</v>
      </c>
      <c r="E942" s="208" t="s">
        <v>1</v>
      </c>
      <c r="F942" s="209" t="s">
        <v>592</v>
      </c>
      <c r="G942" s="207"/>
      <c r="H942" s="210">
        <v>3</v>
      </c>
      <c r="I942" s="211"/>
      <c r="J942" s="207"/>
      <c r="K942" s="207"/>
      <c r="L942" s="212"/>
      <c r="M942" s="213"/>
      <c r="N942" s="214"/>
      <c r="O942" s="214"/>
      <c r="P942" s="214"/>
      <c r="Q942" s="214"/>
      <c r="R942" s="214"/>
      <c r="S942" s="214"/>
      <c r="T942" s="215"/>
      <c r="AT942" s="216" t="s">
        <v>135</v>
      </c>
      <c r="AU942" s="216" t="s">
        <v>82</v>
      </c>
      <c r="AV942" s="13" t="s">
        <v>84</v>
      </c>
      <c r="AW942" s="13" t="s">
        <v>30</v>
      </c>
      <c r="AX942" s="13" t="s">
        <v>74</v>
      </c>
      <c r="AY942" s="216" t="s">
        <v>125</v>
      </c>
    </row>
    <row r="943" spans="1:65" s="14" customFormat="1">
      <c r="B943" s="217"/>
      <c r="C943" s="218"/>
      <c r="D943" s="191" t="s">
        <v>135</v>
      </c>
      <c r="E943" s="219" t="s">
        <v>1</v>
      </c>
      <c r="F943" s="220" t="s">
        <v>138</v>
      </c>
      <c r="G943" s="218"/>
      <c r="H943" s="221">
        <v>3</v>
      </c>
      <c r="I943" s="222"/>
      <c r="J943" s="218"/>
      <c r="K943" s="218"/>
      <c r="L943" s="223"/>
      <c r="M943" s="224"/>
      <c r="N943" s="225"/>
      <c r="O943" s="225"/>
      <c r="P943" s="225"/>
      <c r="Q943" s="225"/>
      <c r="R943" s="225"/>
      <c r="S943" s="225"/>
      <c r="T943" s="226"/>
      <c r="AT943" s="227" t="s">
        <v>135</v>
      </c>
      <c r="AU943" s="227" t="s">
        <v>82</v>
      </c>
      <c r="AV943" s="14" t="s">
        <v>132</v>
      </c>
      <c r="AW943" s="14" t="s">
        <v>30</v>
      </c>
      <c r="AX943" s="14" t="s">
        <v>82</v>
      </c>
      <c r="AY943" s="227" t="s">
        <v>125</v>
      </c>
    </row>
    <row r="944" spans="1:65" s="2" customFormat="1" ht="16.5" customHeight="1">
      <c r="A944" s="33"/>
      <c r="B944" s="34"/>
      <c r="C944" s="177" t="s">
        <v>597</v>
      </c>
      <c r="D944" s="177" t="s">
        <v>126</v>
      </c>
      <c r="E944" s="178" t="s">
        <v>598</v>
      </c>
      <c r="F944" s="179" t="s">
        <v>599</v>
      </c>
      <c r="G944" s="180" t="s">
        <v>159</v>
      </c>
      <c r="H944" s="181">
        <v>3</v>
      </c>
      <c r="I944" s="182"/>
      <c r="J944" s="183">
        <f>ROUND(I944*H944,2)</f>
        <v>0</v>
      </c>
      <c r="K944" s="179" t="s">
        <v>130</v>
      </c>
      <c r="L944" s="184"/>
      <c r="M944" s="185" t="s">
        <v>1</v>
      </c>
      <c r="N944" s="186" t="s">
        <v>39</v>
      </c>
      <c r="O944" s="70"/>
      <c r="P944" s="187">
        <f>O944*H944</f>
        <v>0</v>
      </c>
      <c r="Q944" s="187">
        <v>1.6100000000000001E-3</v>
      </c>
      <c r="R944" s="187">
        <f>Q944*H944</f>
        <v>4.8300000000000001E-3</v>
      </c>
      <c r="S944" s="187">
        <v>0</v>
      </c>
      <c r="T944" s="188">
        <f>S944*H944</f>
        <v>0</v>
      </c>
      <c r="U944" s="33"/>
      <c r="V944" s="33"/>
      <c r="W944" s="33"/>
      <c r="X944" s="33"/>
      <c r="Y944" s="33"/>
      <c r="Z944" s="33"/>
      <c r="AA944" s="33"/>
      <c r="AB944" s="33"/>
      <c r="AC944" s="33"/>
      <c r="AD944" s="33"/>
      <c r="AE944" s="33"/>
      <c r="AR944" s="189" t="s">
        <v>131</v>
      </c>
      <c r="AT944" s="189" t="s">
        <v>126</v>
      </c>
      <c r="AU944" s="189" t="s">
        <v>82</v>
      </c>
      <c r="AY944" s="16" t="s">
        <v>125</v>
      </c>
      <c r="BE944" s="190">
        <f>IF(N944="základní",J944,0)</f>
        <v>0</v>
      </c>
      <c r="BF944" s="190">
        <f>IF(N944="snížená",J944,0)</f>
        <v>0</v>
      </c>
      <c r="BG944" s="190">
        <f>IF(N944="zákl. přenesená",J944,0)</f>
        <v>0</v>
      </c>
      <c r="BH944" s="190">
        <f>IF(N944="sníž. přenesená",J944,0)</f>
        <v>0</v>
      </c>
      <c r="BI944" s="190">
        <f>IF(N944="nulová",J944,0)</f>
        <v>0</v>
      </c>
      <c r="BJ944" s="16" t="s">
        <v>82</v>
      </c>
      <c r="BK944" s="190">
        <f>ROUND(I944*H944,2)</f>
        <v>0</v>
      </c>
      <c r="BL944" s="16" t="s">
        <v>132</v>
      </c>
      <c r="BM944" s="189" t="s">
        <v>600</v>
      </c>
    </row>
    <row r="945" spans="1:65" s="2" customFormat="1">
      <c r="A945" s="33"/>
      <c r="B945" s="34"/>
      <c r="C945" s="35"/>
      <c r="D945" s="191" t="s">
        <v>134</v>
      </c>
      <c r="E945" s="35"/>
      <c r="F945" s="192" t="s">
        <v>599</v>
      </c>
      <c r="G945" s="35"/>
      <c r="H945" s="35"/>
      <c r="I945" s="193"/>
      <c r="J945" s="35"/>
      <c r="K945" s="35"/>
      <c r="L945" s="38"/>
      <c r="M945" s="194"/>
      <c r="N945" s="195"/>
      <c r="O945" s="70"/>
      <c r="P945" s="70"/>
      <c r="Q945" s="70"/>
      <c r="R945" s="70"/>
      <c r="S945" s="70"/>
      <c r="T945" s="71"/>
      <c r="U945" s="33"/>
      <c r="V945" s="33"/>
      <c r="W945" s="33"/>
      <c r="X945" s="33"/>
      <c r="Y945" s="33"/>
      <c r="Z945" s="33"/>
      <c r="AA945" s="33"/>
      <c r="AB945" s="33"/>
      <c r="AC945" s="33"/>
      <c r="AD945" s="33"/>
      <c r="AE945" s="33"/>
      <c r="AT945" s="16" t="s">
        <v>134</v>
      </c>
      <c r="AU945" s="16" t="s">
        <v>82</v>
      </c>
    </row>
    <row r="946" spans="1:65" s="12" customFormat="1">
      <c r="B946" s="196"/>
      <c r="C946" s="197"/>
      <c r="D946" s="191" t="s">
        <v>135</v>
      </c>
      <c r="E946" s="198" t="s">
        <v>1</v>
      </c>
      <c r="F946" s="199" t="s">
        <v>496</v>
      </c>
      <c r="G946" s="197"/>
      <c r="H946" s="198" t="s">
        <v>1</v>
      </c>
      <c r="I946" s="200"/>
      <c r="J946" s="197"/>
      <c r="K946" s="197"/>
      <c r="L946" s="201"/>
      <c r="M946" s="202"/>
      <c r="N946" s="203"/>
      <c r="O946" s="203"/>
      <c r="P946" s="203"/>
      <c r="Q946" s="203"/>
      <c r="R946" s="203"/>
      <c r="S946" s="203"/>
      <c r="T946" s="204"/>
      <c r="AT946" s="205" t="s">
        <v>135</v>
      </c>
      <c r="AU946" s="205" t="s">
        <v>82</v>
      </c>
      <c r="AV946" s="12" t="s">
        <v>82</v>
      </c>
      <c r="AW946" s="12" t="s">
        <v>30</v>
      </c>
      <c r="AX946" s="12" t="s">
        <v>74</v>
      </c>
      <c r="AY946" s="205" t="s">
        <v>125</v>
      </c>
    </row>
    <row r="947" spans="1:65" s="13" customFormat="1">
      <c r="B947" s="206"/>
      <c r="C947" s="207"/>
      <c r="D947" s="191" t="s">
        <v>135</v>
      </c>
      <c r="E947" s="208" t="s">
        <v>1</v>
      </c>
      <c r="F947" s="209" t="s">
        <v>592</v>
      </c>
      <c r="G947" s="207"/>
      <c r="H947" s="210">
        <v>3</v>
      </c>
      <c r="I947" s="211"/>
      <c r="J947" s="207"/>
      <c r="K947" s="207"/>
      <c r="L947" s="212"/>
      <c r="M947" s="213"/>
      <c r="N947" s="214"/>
      <c r="O947" s="214"/>
      <c r="P947" s="214"/>
      <c r="Q947" s="214"/>
      <c r="R947" s="214"/>
      <c r="S947" s="214"/>
      <c r="T947" s="215"/>
      <c r="AT947" s="216" t="s">
        <v>135</v>
      </c>
      <c r="AU947" s="216" t="s">
        <v>82</v>
      </c>
      <c r="AV947" s="13" t="s">
        <v>84</v>
      </c>
      <c r="AW947" s="13" t="s">
        <v>30</v>
      </c>
      <c r="AX947" s="13" t="s">
        <v>74</v>
      </c>
      <c r="AY947" s="216" t="s">
        <v>125</v>
      </c>
    </row>
    <row r="948" spans="1:65" s="14" customFormat="1">
      <c r="B948" s="217"/>
      <c r="C948" s="218"/>
      <c r="D948" s="191" t="s">
        <v>135</v>
      </c>
      <c r="E948" s="219" t="s">
        <v>1</v>
      </c>
      <c r="F948" s="220" t="s">
        <v>138</v>
      </c>
      <c r="G948" s="218"/>
      <c r="H948" s="221">
        <v>3</v>
      </c>
      <c r="I948" s="222"/>
      <c r="J948" s="218"/>
      <c r="K948" s="218"/>
      <c r="L948" s="223"/>
      <c r="M948" s="224"/>
      <c r="N948" s="225"/>
      <c r="O948" s="225"/>
      <c r="P948" s="225"/>
      <c r="Q948" s="225"/>
      <c r="R948" s="225"/>
      <c r="S948" s="225"/>
      <c r="T948" s="226"/>
      <c r="AT948" s="227" t="s">
        <v>135</v>
      </c>
      <c r="AU948" s="227" t="s">
        <v>82</v>
      </c>
      <c r="AV948" s="14" t="s">
        <v>132</v>
      </c>
      <c r="AW948" s="14" t="s">
        <v>30</v>
      </c>
      <c r="AX948" s="14" t="s">
        <v>82</v>
      </c>
      <c r="AY948" s="227" t="s">
        <v>125</v>
      </c>
    </row>
    <row r="949" spans="1:65" s="2" customFormat="1" ht="16.5" customHeight="1">
      <c r="A949" s="33"/>
      <c r="B949" s="34"/>
      <c r="C949" s="177" t="s">
        <v>601</v>
      </c>
      <c r="D949" s="177" t="s">
        <v>126</v>
      </c>
      <c r="E949" s="178" t="s">
        <v>602</v>
      </c>
      <c r="F949" s="179" t="s">
        <v>603</v>
      </c>
      <c r="G949" s="180" t="s">
        <v>159</v>
      </c>
      <c r="H949" s="181">
        <v>3</v>
      </c>
      <c r="I949" s="182"/>
      <c r="J949" s="183">
        <f>ROUND(I949*H949,2)</f>
        <v>0</v>
      </c>
      <c r="K949" s="179" t="s">
        <v>130</v>
      </c>
      <c r="L949" s="184"/>
      <c r="M949" s="185" t="s">
        <v>1</v>
      </c>
      <c r="N949" s="186" t="s">
        <v>39</v>
      </c>
      <c r="O949" s="70"/>
      <c r="P949" s="187">
        <f>O949*H949</f>
        <v>0</v>
      </c>
      <c r="Q949" s="187">
        <v>1.64E-3</v>
      </c>
      <c r="R949" s="187">
        <f>Q949*H949</f>
        <v>4.9199999999999999E-3</v>
      </c>
      <c r="S949" s="187">
        <v>0</v>
      </c>
      <c r="T949" s="188">
        <f>S949*H949</f>
        <v>0</v>
      </c>
      <c r="U949" s="33"/>
      <c r="V949" s="33"/>
      <c r="W949" s="33"/>
      <c r="X949" s="33"/>
      <c r="Y949" s="33"/>
      <c r="Z949" s="33"/>
      <c r="AA949" s="33"/>
      <c r="AB949" s="33"/>
      <c r="AC949" s="33"/>
      <c r="AD949" s="33"/>
      <c r="AE949" s="33"/>
      <c r="AR949" s="189" t="s">
        <v>131</v>
      </c>
      <c r="AT949" s="189" t="s">
        <v>126</v>
      </c>
      <c r="AU949" s="189" t="s">
        <v>82</v>
      </c>
      <c r="AY949" s="16" t="s">
        <v>125</v>
      </c>
      <c r="BE949" s="190">
        <f>IF(N949="základní",J949,0)</f>
        <v>0</v>
      </c>
      <c r="BF949" s="190">
        <f>IF(N949="snížená",J949,0)</f>
        <v>0</v>
      </c>
      <c r="BG949" s="190">
        <f>IF(N949="zákl. přenesená",J949,0)</f>
        <v>0</v>
      </c>
      <c r="BH949" s="190">
        <f>IF(N949="sníž. přenesená",J949,0)</f>
        <v>0</v>
      </c>
      <c r="BI949" s="190">
        <f>IF(N949="nulová",J949,0)</f>
        <v>0</v>
      </c>
      <c r="BJ949" s="16" t="s">
        <v>82</v>
      </c>
      <c r="BK949" s="190">
        <f>ROUND(I949*H949,2)</f>
        <v>0</v>
      </c>
      <c r="BL949" s="16" t="s">
        <v>132</v>
      </c>
      <c r="BM949" s="189" t="s">
        <v>604</v>
      </c>
    </row>
    <row r="950" spans="1:65" s="2" customFormat="1">
      <c r="A950" s="33"/>
      <c r="B950" s="34"/>
      <c r="C950" s="35"/>
      <c r="D950" s="191" t="s">
        <v>134</v>
      </c>
      <c r="E950" s="35"/>
      <c r="F950" s="192" t="s">
        <v>603</v>
      </c>
      <c r="G950" s="35"/>
      <c r="H950" s="35"/>
      <c r="I950" s="193"/>
      <c r="J950" s="35"/>
      <c r="K950" s="35"/>
      <c r="L950" s="38"/>
      <c r="M950" s="194"/>
      <c r="N950" s="195"/>
      <c r="O950" s="70"/>
      <c r="P950" s="70"/>
      <c r="Q950" s="70"/>
      <c r="R950" s="70"/>
      <c r="S950" s="70"/>
      <c r="T950" s="71"/>
      <c r="U950" s="33"/>
      <c r="V950" s="33"/>
      <c r="W950" s="33"/>
      <c r="X950" s="33"/>
      <c r="Y950" s="33"/>
      <c r="Z950" s="33"/>
      <c r="AA950" s="33"/>
      <c r="AB950" s="33"/>
      <c r="AC950" s="33"/>
      <c r="AD950" s="33"/>
      <c r="AE950" s="33"/>
      <c r="AT950" s="16" t="s">
        <v>134</v>
      </c>
      <c r="AU950" s="16" t="s">
        <v>82</v>
      </c>
    </row>
    <row r="951" spans="1:65" s="12" customFormat="1">
      <c r="B951" s="196"/>
      <c r="C951" s="197"/>
      <c r="D951" s="191" t="s">
        <v>135</v>
      </c>
      <c r="E951" s="198" t="s">
        <v>1</v>
      </c>
      <c r="F951" s="199" t="s">
        <v>496</v>
      </c>
      <c r="G951" s="197"/>
      <c r="H951" s="198" t="s">
        <v>1</v>
      </c>
      <c r="I951" s="200"/>
      <c r="J951" s="197"/>
      <c r="K951" s="197"/>
      <c r="L951" s="201"/>
      <c r="M951" s="202"/>
      <c r="N951" s="203"/>
      <c r="O951" s="203"/>
      <c r="P951" s="203"/>
      <c r="Q951" s="203"/>
      <c r="R951" s="203"/>
      <c r="S951" s="203"/>
      <c r="T951" s="204"/>
      <c r="AT951" s="205" t="s">
        <v>135</v>
      </c>
      <c r="AU951" s="205" t="s">
        <v>82</v>
      </c>
      <c r="AV951" s="12" t="s">
        <v>82</v>
      </c>
      <c r="AW951" s="12" t="s">
        <v>30</v>
      </c>
      <c r="AX951" s="12" t="s">
        <v>74</v>
      </c>
      <c r="AY951" s="205" t="s">
        <v>125</v>
      </c>
    </row>
    <row r="952" spans="1:65" s="13" customFormat="1">
      <c r="B952" s="206"/>
      <c r="C952" s="207"/>
      <c r="D952" s="191" t="s">
        <v>135</v>
      </c>
      <c r="E952" s="208" t="s">
        <v>1</v>
      </c>
      <c r="F952" s="209" t="s">
        <v>592</v>
      </c>
      <c r="G952" s="207"/>
      <c r="H952" s="210">
        <v>3</v>
      </c>
      <c r="I952" s="211"/>
      <c r="J952" s="207"/>
      <c r="K952" s="207"/>
      <c r="L952" s="212"/>
      <c r="M952" s="213"/>
      <c r="N952" s="214"/>
      <c r="O952" s="214"/>
      <c r="P952" s="214"/>
      <c r="Q952" s="214"/>
      <c r="R952" s="214"/>
      <c r="S952" s="214"/>
      <c r="T952" s="215"/>
      <c r="AT952" s="216" t="s">
        <v>135</v>
      </c>
      <c r="AU952" s="216" t="s">
        <v>82</v>
      </c>
      <c r="AV952" s="13" t="s">
        <v>84</v>
      </c>
      <c r="AW952" s="13" t="s">
        <v>30</v>
      </c>
      <c r="AX952" s="13" t="s">
        <v>74</v>
      </c>
      <c r="AY952" s="216" t="s">
        <v>125</v>
      </c>
    </row>
    <row r="953" spans="1:65" s="14" customFormat="1">
      <c r="B953" s="217"/>
      <c r="C953" s="218"/>
      <c r="D953" s="191" t="s">
        <v>135</v>
      </c>
      <c r="E953" s="219" t="s">
        <v>1</v>
      </c>
      <c r="F953" s="220" t="s">
        <v>138</v>
      </c>
      <c r="G953" s="218"/>
      <c r="H953" s="221">
        <v>3</v>
      </c>
      <c r="I953" s="222"/>
      <c r="J953" s="218"/>
      <c r="K953" s="218"/>
      <c r="L953" s="223"/>
      <c r="M953" s="224"/>
      <c r="N953" s="225"/>
      <c r="O953" s="225"/>
      <c r="P953" s="225"/>
      <c r="Q953" s="225"/>
      <c r="R953" s="225"/>
      <c r="S953" s="225"/>
      <c r="T953" s="226"/>
      <c r="AT953" s="227" t="s">
        <v>135</v>
      </c>
      <c r="AU953" s="227" t="s">
        <v>82</v>
      </c>
      <c r="AV953" s="14" t="s">
        <v>132</v>
      </c>
      <c r="AW953" s="14" t="s">
        <v>30</v>
      </c>
      <c r="AX953" s="14" t="s">
        <v>82</v>
      </c>
      <c r="AY953" s="227" t="s">
        <v>125</v>
      </c>
    </row>
    <row r="954" spans="1:65" s="2" customFormat="1" ht="16.5" customHeight="1">
      <c r="A954" s="33"/>
      <c r="B954" s="34"/>
      <c r="C954" s="177" t="s">
        <v>605</v>
      </c>
      <c r="D954" s="177" t="s">
        <v>126</v>
      </c>
      <c r="E954" s="178" t="s">
        <v>606</v>
      </c>
      <c r="F954" s="179" t="s">
        <v>607</v>
      </c>
      <c r="G954" s="180" t="s">
        <v>159</v>
      </c>
      <c r="H954" s="181">
        <v>3</v>
      </c>
      <c r="I954" s="182"/>
      <c r="J954" s="183">
        <f>ROUND(I954*H954,2)</f>
        <v>0</v>
      </c>
      <c r="K954" s="179" t="s">
        <v>130</v>
      </c>
      <c r="L954" s="184"/>
      <c r="M954" s="185" t="s">
        <v>1</v>
      </c>
      <c r="N954" s="186" t="s">
        <v>39</v>
      </c>
      <c r="O954" s="70"/>
      <c r="P954" s="187">
        <f>O954*H954</f>
        <v>0</v>
      </c>
      <c r="Q954" s="187">
        <v>1.73E-3</v>
      </c>
      <c r="R954" s="187">
        <f>Q954*H954</f>
        <v>5.1900000000000002E-3</v>
      </c>
      <c r="S954" s="187">
        <v>0</v>
      </c>
      <c r="T954" s="188">
        <f>S954*H954</f>
        <v>0</v>
      </c>
      <c r="U954" s="33"/>
      <c r="V954" s="33"/>
      <c r="W954" s="33"/>
      <c r="X954" s="33"/>
      <c r="Y954" s="33"/>
      <c r="Z954" s="33"/>
      <c r="AA954" s="33"/>
      <c r="AB954" s="33"/>
      <c r="AC954" s="33"/>
      <c r="AD954" s="33"/>
      <c r="AE954" s="33"/>
      <c r="AR954" s="189" t="s">
        <v>131</v>
      </c>
      <c r="AT954" s="189" t="s">
        <v>126</v>
      </c>
      <c r="AU954" s="189" t="s">
        <v>82</v>
      </c>
      <c r="AY954" s="16" t="s">
        <v>125</v>
      </c>
      <c r="BE954" s="190">
        <f>IF(N954="základní",J954,0)</f>
        <v>0</v>
      </c>
      <c r="BF954" s="190">
        <f>IF(N954="snížená",J954,0)</f>
        <v>0</v>
      </c>
      <c r="BG954" s="190">
        <f>IF(N954="zákl. přenesená",J954,0)</f>
        <v>0</v>
      </c>
      <c r="BH954" s="190">
        <f>IF(N954="sníž. přenesená",J954,0)</f>
        <v>0</v>
      </c>
      <c r="BI954" s="190">
        <f>IF(N954="nulová",J954,0)</f>
        <v>0</v>
      </c>
      <c r="BJ954" s="16" t="s">
        <v>82</v>
      </c>
      <c r="BK954" s="190">
        <f>ROUND(I954*H954,2)</f>
        <v>0</v>
      </c>
      <c r="BL954" s="16" t="s">
        <v>132</v>
      </c>
      <c r="BM954" s="189" t="s">
        <v>608</v>
      </c>
    </row>
    <row r="955" spans="1:65" s="2" customFormat="1">
      <c r="A955" s="33"/>
      <c r="B955" s="34"/>
      <c r="C955" s="35"/>
      <c r="D955" s="191" t="s">
        <v>134</v>
      </c>
      <c r="E955" s="35"/>
      <c r="F955" s="192" t="s">
        <v>607</v>
      </c>
      <c r="G955" s="35"/>
      <c r="H955" s="35"/>
      <c r="I955" s="193"/>
      <c r="J955" s="35"/>
      <c r="K955" s="35"/>
      <c r="L955" s="38"/>
      <c r="M955" s="194"/>
      <c r="N955" s="195"/>
      <c r="O955" s="70"/>
      <c r="P955" s="70"/>
      <c r="Q955" s="70"/>
      <c r="R955" s="70"/>
      <c r="S955" s="70"/>
      <c r="T955" s="71"/>
      <c r="U955" s="33"/>
      <c r="V955" s="33"/>
      <c r="W955" s="33"/>
      <c r="X955" s="33"/>
      <c r="Y955" s="33"/>
      <c r="Z955" s="33"/>
      <c r="AA955" s="33"/>
      <c r="AB955" s="33"/>
      <c r="AC955" s="33"/>
      <c r="AD955" s="33"/>
      <c r="AE955" s="33"/>
      <c r="AT955" s="16" t="s">
        <v>134</v>
      </c>
      <c r="AU955" s="16" t="s">
        <v>82</v>
      </c>
    </row>
    <row r="956" spans="1:65" s="12" customFormat="1">
      <c r="B956" s="196"/>
      <c r="C956" s="197"/>
      <c r="D956" s="191" t="s">
        <v>135</v>
      </c>
      <c r="E956" s="198" t="s">
        <v>1</v>
      </c>
      <c r="F956" s="199" t="s">
        <v>496</v>
      </c>
      <c r="G956" s="197"/>
      <c r="H956" s="198" t="s">
        <v>1</v>
      </c>
      <c r="I956" s="200"/>
      <c r="J956" s="197"/>
      <c r="K956" s="197"/>
      <c r="L956" s="201"/>
      <c r="M956" s="202"/>
      <c r="N956" s="203"/>
      <c r="O956" s="203"/>
      <c r="P956" s="203"/>
      <c r="Q956" s="203"/>
      <c r="R956" s="203"/>
      <c r="S956" s="203"/>
      <c r="T956" s="204"/>
      <c r="AT956" s="205" t="s">
        <v>135</v>
      </c>
      <c r="AU956" s="205" t="s">
        <v>82</v>
      </c>
      <c r="AV956" s="12" t="s">
        <v>82</v>
      </c>
      <c r="AW956" s="12" t="s">
        <v>30</v>
      </c>
      <c r="AX956" s="12" t="s">
        <v>74</v>
      </c>
      <c r="AY956" s="205" t="s">
        <v>125</v>
      </c>
    </row>
    <row r="957" spans="1:65" s="13" customFormat="1">
      <c r="B957" s="206"/>
      <c r="C957" s="207"/>
      <c r="D957" s="191" t="s">
        <v>135</v>
      </c>
      <c r="E957" s="208" t="s">
        <v>1</v>
      </c>
      <c r="F957" s="209" t="s">
        <v>592</v>
      </c>
      <c r="G957" s="207"/>
      <c r="H957" s="210">
        <v>3</v>
      </c>
      <c r="I957" s="211"/>
      <c r="J957" s="207"/>
      <c r="K957" s="207"/>
      <c r="L957" s="212"/>
      <c r="M957" s="213"/>
      <c r="N957" s="214"/>
      <c r="O957" s="214"/>
      <c r="P957" s="214"/>
      <c r="Q957" s="214"/>
      <c r="R957" s="214"/>
      <c r="S957" s="214"/>
      <c r="T957" s="215"/>
      <c r="AT957" s="216" t="s">
        <v>135</v>
      </c>
      <c r="AU957" s="216" t="s">
        <v>82</v>
      </c>
      <c r="AV957" s="13" t="s">
        <v>84</v>
      </c>
      <c r="AW957" s="13" t="s">
        <v>30</v>
      </c>
      <c r="AX957" s="13" t="s">
        <v>74</v>
      </c>
      <c r="AY957" s="216" t="s">
        <v>125</v>
      </c>
    </row>
    <row r="958" spans="1:65" s="14" customFormat="1">
      <c r="B958" s="217"/>
      <c r="C958" s="218"/>
      <c r="D958" s="191" t="s">
        <v>135</v>
      </c>
      <c r="E958" s="219" t="s">
        <v>1</v>
      </c>
      <c r="F958" s="220" t="s">
        <v>138</v>
      </c>
      <c r="G958" s="218"/>
      <c r="H958" s="221">
        <v>3</v>
      </c>
      <c r="I958" s="222"/>
      <c r="J958" s="218"/>
      <c r="K958" s="218"/>
      <c r="L958" s="223"/>
      <c r="M958" s="224"/>
      <c r="N958" s="225"/>
      <c r="O958" s="225"/>
      <c r="P958" s="225"/>
      <c r="Q958" s="225"/>
      <c r="R958" s="225"/>
      <c r="S958" s="225"/>
      <c r="T958" s="226"/>
      <c r="AT958" s="227" t="s">
        <v>135</v>
      </c>
      <c r="AU958" s="227" t="s">
        <v>82</v>
      </c>
      <c r="AV958" s="14" t="s">
        <v>132</v>
      </c>
      <c r="AW958" s="14" t="s">
        <v>30</v>
      </c>
      <c r="AX958" s="14" t="s">
        <v>82</v>
      </c>
      <c r="AY958" s="227" t="s">
        <v>125</v>
      </c>
    </row>
    <row r="959" spans="1:65" s="2" customFormat="1" ht="16.5" customHeight="1">
      <c r="A959" s="33"/>
      <c r="B959" s="34"/>
      <c r="C959" s="177" t="s">
        <v>609</v>
      </c>
      <c r="D959" s="177" t="s">
        <v>126</v>
      </c>
      <c r="E959" s="178" t="s">
        <v>610</v>
      </c>
      <c r="F959" s="179" t="s">
        <v>611</v>
      </c>
      <c r="G959" s="180" t="s">
        <v>159</v>
      </c>
      <c r="H959" s="181">
        <v>3</v>
      </c>
      <c r="I959" s="182"/>
      <c r="J959" s="183">
        <f>ROUND(I959*H959,2)</f>
        <v>0</v>
      </c>
      <c r="K959" s="179" t="s">
        <v>130</v>
      </c>
      <c r="L959" s="184"/>
      <c r="M959" s="185" t="s">
        <v>1</v>
      </c>
      <c r="N959" s="186" t="s">
        <v>39</v>
      </c>
      <c r="O959" s="70"/>
      <c r="P959" s="187">
        <f>O959*H959</f>
        <v>0</v>
      </c>
      <c r="Q959" s="187">
        <v>1.7899999999999999E-3</v>
      </c>
      <c r="R959" s="187">
        <f>Q959*H959</f>
        <v>5.3699999999999998E-3</v>
      </c>
      <c r="S959" s="187">
        <v>0</v>
      </c>
      <c r="T959" s="188">
        <f>S959*H959</f>
        <v>0</v>
      </c>
      <c r="U959" s="33"/>
      <c r="V959" s="33"/>
      <c r="W959" s="33"/>
      <c r="X959" s="33"/>
      <c r="Y959" s="33"/>
      <c r="Z959" s="33"/>
      <c r="AA959" s="33"/>
      <c r="AB959" s="33"/>
      <c r="AC959" s="33"/>
      <c r="AD959" s="33"/>
      <c r="AE959" s="33"/>
      <c r="AR959" s="189" t="s">
        <v>131</v>
      </c>
      <c r="AT959" s="189" t="s">
        <v>126</v>
      </c>
      <c r="AU959" s="189" t="s">
        <v>82</v>
      </c>
      <c r="AY959" s="16" t="s">
        <v>125</v>
      </c>
      <c r="BE959" s="190">
        <f>IF(N959="základní",J959,0)</f>
        <v>0</v>
      </c>
      <c r="BF959" s="190">
        <f>IF(N959="snížená",J959,0)</f>
        <v>0</v>
      </c>
      <c r="BG959" s="190">
        <f>IF(N959="zákl. přenesená",J959,0)</f>
        <v>0</v>
      </c>
      <c r="BH959" s="190">
        <f>IF(N959="sníž. přenesená",J959,0)</f>
        <v>0</v>
      </c>
      <c r="BI959" s="190">
        <f>IF(N959="nulová",J959,0)</f>
        <v>0</v>
      </c>
      <c r="BJ959" s="16" t="s">
        <v>82</v>
      </c>
      <c r="BK959" s="190">
        <f>ROUND(I959*H959,2)</f>
        <v>0</v>
      </c>
      <c r="BL959" s="16" t="s">
        <v>132</v>
      </c>
      <c r="BM959" s="189" t="s">
        <v>612</v>
      </c>
    </row>
    <row r="960" spans="1:65" s="2" customFormat="1">
      <c r="A960" s="33"/>
      <c r="B960" s="34"/>
      <c r="C960" s="35"/>
      <c r="D960" s="191" t="s">
        <v>134</v>
      </c>
      <c r="E960" s="35"/>
      <c r="F960" s="192" t="s">
        <v>611</v>
      </c>
      <c r="G960" s="35"/>
      <c r="H960" s="35"/>
      <c r="I960" s="193"/>
      <c r="J960" s="35"/>
      <c r="K960" s="35"/>
      <c r="L960" s="38"/>
      <c r="M960" s="194"/>
      <c r="N960" s="195"/>
      <c r="O960" s="70"/>
      <c r="P960" s="70"/>
      <c r="Q960" s="70"/>
      <c r="R960" s="70"/>
      <c r="S960" s="70"/>
      <c r="T960" s="71"/>
      <c r="U960" s="33"/>
      <c r="V960" s="33"/>
      <c r="W960" s="33"/>
      <c r="X960" s="33"/>
      <c r="Y960" s="33"/>
      <c r="Z960" s="33"/>
      <c r="AA960" s="33"/>
      <c r="AB960" s="33"/>
      <c r="AC960" s="33"/>
      <c r="AD960" s="33"/>
      <c r="AE960" s="33"/>
      <c r="AT960" s="16" t="s">
        <v>134</v>
      </c>
      <c r="AU960" s="16" t="s">
        <v>82</v>
      </c>
    </row>
    <row r="961" spans="1:65" s="12" customFormat="1">
      <c r="B961" s="196"/>
      <c r="C961" s="197"/>
      <c r="D961" s="191" t="s">
        <v>135</v>
      </c>
      <c r="E961" s="198" t="s">
        <v>1</v>
      </c>
      <c r="F961" s="199" t="s">
        <v>496</v>
      </c>
      <c r="G961" s="197"/>
      <c r="H961" s="198" t="s">
        <v>1</v>
      </c>
      <c r="I961" s="200"/>
      <c r="J961" s="197"/>
      <c r="K961" s="197"/>
      <c r="L961" s="201"/>
      <c r="M961" s="202"/>
      <c r="N961" s="203"/>
      <c r="O961" s="203"/>
      <c r="P961" s="203"/>
      <c r="Q961" s="203"/>
      <c r="R961" s="203"/>
      <c r="S961" s="203"/>
      <c r="T961" s="204"/>
      <c r="AT961" s="205" t="s">
        <v>135</v>
      </c>
      <c r="AU961" s="205" t="s">
        <v>82</v>
      </c>
      <c r="AV961" s="12" t="s">
        <v>82</v>
      </c>
      <c r="AW961" s="12" t="s">
        <v>30</v>
      </c>
      <c r="AX961" s="12" t="s">
        <v>74</v>
      </c>
      <c r="AY961" s="205" t="s">
        <v>125</v>
      </c>
    </row>
    <row r="962" spans="1:65" s="13" customFormat="1">
      <c r="B962" s="206"/>
      <c r="C962" s="207"/>
      <c r="D962" s="191" t="s">
        <v>135</v>
      </c>
      <c r="E962" s="208" t="s">
        <v>1</v>
      </c>
      <c r="F962" s="209" t="s">
        <v>592</v>
      </c>
      <c r="G962" s="207"/>
      <c r="H962" s="210">
        <v>3</v>
      </c>
      <c r="I962" s="211"/>
      <c r="J962" s="207"/>
      <c r="K962" s="207"/>
      <c r="L962" s="212"/>
      <c r="M962" s="213"/>
      <c r="N962" s="214"/>
      <c r="O962" s="214"/>
      <c r="P962" s="214"/>
      <c r="Q962" s="214"/>
      <c r="R962" s="214"/>
      <c r="S962" s="214"/>
      <c r="T962" s="215"/>
      <c r="AT962" s="216" t="s">
        <v>135</v>
      </c>
      <c r="AU962" s="216" t="s">
        <v>82</v>
      </c>
      <c r="AV962" s="13" t="s">
        <v>84</v>
      </c>
      <c r="AW962" s="13" t="s">
        <v>30</v>
      </c>
      <c r="AX962" s="13" t="s">
        <v>74</v>
      </c>
      <c r="AY962" s="216" t="s">
        <v>125</v>
      </c>
    </row>
    <row r="963" spans="1:65" s="14" customFormat="1">
      <c r="B963" s="217"/>
      <c r="C963" s="218"/>
      <c r="D963" s="191" t="s">
        <v>135</v>
      </c>
      <c r="E963" s="219" t="s">
        <v>1</v>
      </c>
      <c r="F963" s="220" t="s">
        <v>138</v>
      </c>
      <c r="G963" s="218"/>
      <c r="H963" s="221">
        <v>3</v>
      </c>
      <c r="I963" s="222"/>
      <c r="J963" s="218"/>
      <c r="K963" s="218"/>
      <c r="L963" s="223"/>
      <c r="M963" s="224"/>
      <c r="N963" s="225"/>
      <c r="O963" s="225"/>
      <c r="P963" s="225"/>
      <c r="Q963" s="225"/>
      <c r="R963" s="225"/>
      <c r="S963" s="225"/>
      <c r="T963" s="226"/>
      <c r="AT963" s="227" t="s">
        <v>135</v>
      </c>
      <c r="AU963" s="227" t="s">
        <v>82</v>
      </c>
      <c r="AV963" s="14" t="s">
        <v>132</v>
      </c>
      <c r="AW963" s="14" t="s">
        <v>30</v>
      </c>
      <c r="AX963" s="14" t="s">
        <v>82</v>
      </c>
      <c r="AY963" s="227" t="s">
        <v>125</v>
      </c>
    </row>
    <row r="964" spans="1:65" s="2" customFormat="1" ht="16.5" customHeight="1">
      <c r="A964" s="33"/>
      <c r="B964" s="34"/>
      <c r="C964" s="177" t="s">
        <v>613</v>
      </c>
      <c r="D964" s="177" t="s">
        <v>126</v>
      </c>
      <c r="E964" s="178" t="s">
        <v>614</v>
      </c>
      <c r="F964" s="179" t="s">
        <v>615</v>
      </c>
      <c r="G964" s="180" t="s">
        <v>159</v>
      </c>
      <c r="H964" s="181">
        <v>3</v>
      </c>
      <c r="I964" s="182"/>
      <c r="J964" s="183">
        <f>ROUND(I964*H964,2)</f>
        <v>0</v>
      </c>
      <c r="K964" s="179" t="s">
        <v>130</v>
      </c>
      <c r="L964" s="184"/>
      <c r="M964" s="185" t="s">
        <v>1</v>
      </c>
      <c r="N964" s="186" t="s">
        <v>39</v>
      </c>
      <c r="O964" s="70"/>
      <c r="P964" s="187">
        <f>O964*H964</f>
        <v>0</v>
      </c>
      <c r="Q964" s="187">
        <v>1.8500000000000001E-3</v>
      </c>
      <c r="R964" s="187">
        <f>Q964*H964</f>
        <v>5.5500000000000002E-3</v>
      </c>
      <c r="S964" s="187">
        <v>0</v>
      </c>
      <c r="T964" s="188">
        <f>S964*H964</f>
        <v>0</v>
      </c>
      <c r="U964" s="33"/>
      <c r="V964" s="33"/>
      <c r="W964" s="33"/>
      <c r="X964" s="33"/>
      <c r="Y964" s="33"/>
      <c r="Z964" s="33"/>
      <c r="AA964" s="33"/>
      <c r="AB964" s="33"/>
      <c r="AC964" s="33"/>
      <c r="AD964" s="33"/>
      <c r="AE964" s="33"/>
      <c r="AR964" s="189" t="s">
        <v>131</v>
      </c>
      <c r="AT964" s="189" t="s">
        <v>126</v>
      </c>
      <c r="AU964" s="189" t="s">
        <v>82</v>
      </c>
      <c r="AY964" s="16" t="s">
        <v>125</v>
      </c>
      <c r="BE964" s="190">
        <f>IF(N964="základní",J964,0)</f>
        <v>0</v>
      </c>
      <c r="BF964" s="190">
        <f>IF(N964="snížená",J964,0)</f>
        <v>0</v>
      </c>
      <c r="BG964" s="190">
        <f>IF(N964="zákl. přenesená",J964,0)</f>
        <v>0</v>
      </c>
      <c r="BH964" s="190">
        <f>IF(N964="sníž. přenesená",J964,0)</f>
        <v>0</v>
      </c>
      <c r="BI964" s="190">
        <f>IF(N964="nulová",J964,0)</f>
        <v>0</v>
      </c>
      <c r="BJ964" s="16" t="s">
        <v>82</v>
      </c>
      <c r="BK964" s="190">
        <f>ROUND(I964*H964,2)</f>
        <v>0</v>
      </c>
      <c r="BL964" s="16" t="s">
        <v>132</v>
      </c>
      <c r="BM964" s="189" t="s">
        <v>616</v>
      </c>
    </row>
    <row r="965" spans="1:65" s="2" customFormat="1">
      <c r="A965" s="33"/>
      <c r="B965" s="34"/>
      <c r="C965" s="35"/>
      <c r="D965" s="191" t="s">
        <v>134</v>
      </c>
      <c r="E965" s="35"/>
      <c r="F965" s="192" t="s">
        <v>615</v>
      </c>
      <c r="G965" s="35"/>
      <c r="H965" s="35"/>
      <c r="I965" s="193"/>
      <c r="J965" s="35"/>
      <c r="K965" s="35"/>
      <c r="L965" s="38"/>
      <c r="M965" s="194"/>
      <c r="N965" s="195"/>
      <c r="O965" s="70"/>
      <c r="P965" s="70"/>
      <c r="Q965" s="70"/>
      <c r="R965" s="70"/>
      <c r="S965" s="70"/>
      <c r="T965" s="71"/>
      <c r="U965" s="33"/>
      <c r="V965" s="33"/>
      <c r="W965" s="33"/>
      <c r="X965" s="33"/>
      <c r="Y965" s="33"/>
      <c r="Z965" s="33"/>
      <c r="AA965" s="33"/>
      <c r="AB965" s="33"/>
      <c r="AC965" s="33"/>
      <c r="AD965" s="33"/>
      <c r="AE965" s="33"/>
      <c r="AT965" s="16" t="s">
        <v>134</v>
      </c>
      <c r="AU965" s="16" t="s">
        <v>82</v>
      </c>
    </row>
    <row r="966" spans="1:65" s="12" customFormat="1">
      <c r="B966" s="196"/>
      <c r="C966" s="197"/>
      <c r="D966" s="191" t="s">
        <v>135</v>
      </c>
      <c r="E966" s="198" t="s">
        <v>1</v>
      </c>
      <c r="F966" s="199" t="s">
        <v>496</v>
      </c>
      <c r="G966" s="197"/>
      <c r="H966" s="198" t="s">
        <v>1</v>
      </c>
      <c r="I966" s="200"/>
      <c r="J966" s="197"/>
      <c r="K966" s="197"/>
      <c r="L966" s="201"/>
      <c r="M966" s="202"/>
      <c r="N966" s="203"/>
      <c r="O966" s="203"/>
      <c r="P966" s="203"/>
      <c r="Q966" s="203"/>
      <c r="R966" s="203"/>
      <c r="S966" s="203"/>
      <c r="T966" s="204"/>
      <c r="AT966" s="205" t="s">
        <v>135</v>
      </c>
      <c r="AU966" s="205" t="s">
        <v>82</v>
      </c>
      <c r="AV966" s="12" t="s">
        <v>82</v>
      </c>
      <c r="AW966" s="12" t="s">
        <v>30</v>
      </c>
      <c r="AX966" s="12" t="s">
        <v>74</v>
      </c>
      <c r="AY966" s="205" t="s">
        <v>125</v>
      </c>
    </row>
    <row r="967" spans="1:65" s="13" customFormat="1">
      <c r="B967" s="206"/>
      <c r="C967" s="207"/>
      <c r="D967" s="191" t="s">
        <v>135</v>
      </c>
      <c r="E967" s="208" t="s">
        <v>1</v>
      </c>
      <c r="F967" s="209" t="s">
        <v>592</v>
      </c>
      <c r="G967" s="207"/>
      <c r="H967" s="210">
        <v>3</v>
      </c>
      <c r="I967" s="211"/>
      <c r="J967" s="207"/>
      <c r="K967" s="207"/>
      <c r="L967" s="212"/>
      <c r="M967" s="213"/>
      <c r="N967" s="214"/>
      <c r="O967" s="214"/>
      <c r="P967" s="214"/>
      <c r="Q967" s="214"/>
      <c r="R967" s="214"/>
      <c r="S967" s="214"/>
      <c r="T967" s="215"/>
      <c r="AT967" s="216" t="s">
        <v>135</v>
      </c>
      <c r="AU967" s="216" t="s">
        <v>82</v>
      </c>
      <c r="AV967" s="13" t="s">
        <v>84</v>
      </c>
      <c r="AW967" s="13" t="s">
        <v>30</v>
      </c>
      <c r="AX967" s="13" t="s">
        <v>74</v>
      </c>
      <c r="AY967" s="216" t="s">
        <v>125</v>
      </c>
    </row>
    <row r="968" spans="1:65" s="14" customFormat="1">
      <c r="B968" s="217"/>
      <c r="C968" s="218"/>
      <c r="D968" s="191" t="s">
        <v>135</v>
      </c>
      <c r="E968" s="219" t="s">
        <v>1</v>
      </c>
      <c r="F968" s="220" t="s">
        <v>138</v>
      </c>
      <c r="G968" s="218"/>
      <c r="H968" s="221">
        <v>3</v>
      </c>
      <c r="I968" s="222"/>
      <c r="J968" s="218"/>
      <c r="K968" s="218"/>
      <c r="L968" s="223"/>
      <c r="M968" s="224"/>
      <c r="N968" s="225"/>
      <c r="O968" s="225"/>
      <c r="P968" s="225"/>
      <c r="Q968" s="225"/>
      <c r="R968" s="225"/>
      <c r="S968" s="225"/>
      <c r="T968" s="226"/>
      <c r="AT968" s="227" t="s">
        <v>135</v>
      </c>
      <c r="AU968" s="227" t="s">
        <v>82</v>
      </c>
      <c r="AV968" s="14" t="s">
        <v>132</v>
      </c>
      <c r="AW968" s="14" t="s">
        <v>30</v>
      </c>
      <c r="AX968" s="14" t="s">
        <v>82</v>
      </c>
      <c r="AY968" s="227" t="s">
        <v>125</v>
      </c>
    </row>
    <row r="969" spans="1:65" s="2" customFormat="1" ht="16.5" customHeight="1">
      <c r="A969" s="33"/>
      <c r="B969" s="34"/>
      <c r="C969" s="177" t="s">
        <v>617</v>
      </c>
      <c r="D969" s="177" t="s">
        <v>126</v>
      </c>
      <c r="E969" s="178" t="s">
        <v>618</v>
      </c>
      <c r="F969" s="179" t="s">
        <v>619</v>
      </c>
      <c r="G969" s="180" t="s">
        <v>159</v>
      </c>
      <c r="H969" s="181">
        <v>3</v>
      </c>
      <c r="I969" s="182"/>
      <c r="J969" s="183">
        <f>ROUND(I969*H969,2)</f>
        <v>0</v>
      </c>
      <c r="K969" s="179" t="s">
        <v>130</v>
      </c>
      <c r="L969" s="184"/>
      <c r="M969" s="185" t="s">
        <v>1</v>
      </c>
      <c r="N969" s="186" t="s">
        <v>39</v>
      </c>
      <c r="O969" s="70"/>
      <c r="P969" s="187">
        <f>O969*H969</f>
        <v>0</v>
      </c>
      <c r="Q969" s="187">
        <v>1.8799999999999999E-3</v>
      </c>
      <c r="R969" s="187">
        <f>Q969*H969</f>
        <v>5.64E-3</v>
      </c>
      <c r="S969" s="187">
        <v>0</v>
      </c>
      <c r="T969" s="188">
        <f>S969*H969</f>
        <v>0</v>
      </c>
      <c r="U969" s="33"/>
      <c r="V969" s="33"/>
      <c r="W969" s="33"/>
      <c r="X969" s="33"/>
      <c r="Y969" s="33"/>
      <c r="Z969" s="33"/>
      <c r="AA969" s="33"/>
      <c r="AB969" s="33"/>
      <c r="AC969" s="33"/>
      <c r="AD969" s="33"/>
      <c r="AE969" s="33"/>
      <c r="AR969" s="189" t="s">
        <v>131</v>
      </c>
      <c r="AT969" s="189" t="s">
        <v>126</v>
      </c>
      <c r="AU969" s="189" t="s">
        <v>82</v>
      </c>
      <c r="AY969" s="16" t="s">
        <v>125</v>
      </c>
      <c r="BE969" s="190">
        <f>IF(N969="základní",J969,0)</f>
        <v>0</v>
      </c>
      <c r="BF969" s="190">
        <f>IF(N969="snížená",J969,0)</f>
        <v>0</v>
      </c>
      <c r="BG969" s="190">
        <f>IF(N969="zákl. přenesená",J969,0)</f>
        <v>0</v>
      </c>
      <c r="BH969" s="190">
        <f>IF(N969="sníž. přenesená",J969,0)</f>
        <v>0</v>
      </c>
      <c r="BI969" s="190">
        <f>IF(N969="nulová",J969,0)</f>
        <v>0</v>
      </c>
      <c r="BJ969" s="16" t="s">
        <v>82</v>
      </c>
      <c r="BK969" s="190">
        <f>ROUND(I969*H969,2)</f>
        <v>0</v>
      </c>
      <c r="BL969" s="16" t="s">
        <v>132</v>
      </c>
      <c r="BM969" s="189" t="s">
        <v>620</v>
      </c>
    </row>
    <row r="970" spans="1:65" s="2" customFormat="1">
      <c r="A970" s="33"/>
      <c r="B970" s="34"/>
      <c r="C970" s="35"/>
      <c r="D970" s="191" t="s">
        <v>134</v>
      </c>
      <c r="E970" s="35"/>
      <c r="F970" s="192" t="s">
        <v>619</v>
      </c>
      <c r="G970" s="35"/>
      <c r="H970" s="35"/>
      <c r="I970" s="193"/>
      <c r="J970" s="35"/>
      <c r="K970" s="35"/>
      <c r="L970" s="38"/>
      <c r="M970" s="194"/>
      <c r="N970" s="195"/>
      <c r="O970" s="70"/>
      <c r="P970" s="70"/>
      <c r="Q970" s="70"/>
      <c r="R970" s="70"/>
      <c r="S970" s="70"/>
      <c r="T970" s="71"/>
      <c r="U970" s="33"/>
      <c r="V970" s="33"/>
      <c r="W970" s="33"/>
      <c r="X970" s="33"/>
      <c r="Y970" s="33"/>
      <c r="Z970" s="33"/>
      <c r="AA970" s="33"/>
      <c r="AB970" s="33"/>
      <c r="AC970" s="33"/>
      <c r="AD970" s="33"/>
      <c r="AE970" s="33"/>
      <c r="AT970" s="16" t="s">
        <v>134</v>
      </c>
      <c r="AU970" s="16" t="s">
        <v>82</v>
      </c>
    </row>
    <row r="971" spans="1:65" s="12" customFormat="1">
      <c r="B971" s="196"/>
      <c r="C971" s="197"/>
      <c r="D971" s="191" t="s">
        <v>135</v>
      </c>
      <c r="E971" s="198" t="s">
        <v>1</v>
      </c>
      <c r="F971" s="199" t="s">
        <v>496</v>
      </c>
      <c r="G971" s="197"/>
      <c r="H971" s="198" t="s">
        <v>1</v>
      </c>
      <c r="I971" s="200"/>
      <c r="J971" s="197"/>
      <c r="K971" s="197"/>
      <c r="L971" s="201"/>
      <c r="M971" s="202"/>
      <c r="N971" s="203"/>
      <c r="O971" s="203"/>
      <c r="P971" s="203"/>
      <c r="Q971" s="203"/>
      <c r="R971" s="203"/>
      <c r="S971" s="203"/>
      <c r="T971" s="204"/>
      <c r="AT971" s="205" t="s">
        <v>135</v>
      </c>
      <c r="AU971" s="205" t="s">
        <v>82</v>
      </c>
      <c r="AV971" s="12" t="s">
        <v>82</v>
      </c>
      <c r="AW971" s="12" t="s">
        <v>30</v>
      </c>
      <c r="AX971" s="12" t="s">
        <v>74</v>
      </c>
      <c r="AY971" s="205" t="s">
        <v>125</v>
      </c>
    </row>
    <row r="972" spans="1:65" s="13" customFormat="1">
      <c r="B972" s="206"/>
      <c r="C972" s="207"/>
      <c r="D972" s="191" t="s">
        <v>135</v>
      </c>
      <c r="E972" s="208" t="s">
        <v>1</v>
      </c>
      <c r="F972" s="209" t="s">
        <v>592</v>
      </c>
      <c r="G972" s="207"/>
      <c r="H972" s="210">
        <v>3</v>
      </c>
      <c r="I972" s="211"/>
      <c r="J972" s="207"/>
      <c r="K972" s="207"/>
      <c r="L972" s="212"/>
      <c r="M972" s="213"/>
      <c r="N972" s="214"/>
      <c r="O972" s="214"/>
      <c r="P972" s="214"/>
      <c r="Q972" s="214"/>
      <c r="R972" s="214"/>
      <c r="S972" s="214"/>
      <c r="T972" s="215"/>
      <c r="AT972" s="216" t="s">
        <v>135</v>
      </c>
      <c r="AU972" s="216" t="s">
        <v>82</v>
      </c>
      <c r="AV972" s="13" t="s">
        <v>84</v>
      </c>
      <c r="AW972" s="13" t="s">
        <v>30</v>
      </c>
      <c r="AX972" s="13" t="s">
        <v>74</v>
      </c>
      <c r="AY972" s="216" t="s">
        <v>125</v>
      </c>
    </row>
    <row r="973" spans="1:65" s="14" customFormat="1">
      <c r="B973" s="217"/>
      <c r="C973" s="218"/>
      <c r="D973" s="191" t="s">
        <v>135</v>
      </c>
      <c r="E973" s="219" t="s">
        <v>1</v>
      </c>
      <c r="F973" s="220" t="s">
        <v>138</v>
      </c>
      <c r="G973" s="218"/>
      <c r="H973" s="221">
        <v>3</v>
      </c>
      <c r="I973" s="222"/>
      <c r="J973" s="218"/>
      <c r="K973" s="218"/>
      <c r="L973" s="223"/>
      <c r="M973" s="224"/>
      <c r="N973" s="225"/>
      <c r="O973" s="225"/>
      <c r="P973" s="225"/>
      <c r="Q973" s="225"/>
      <c r="R973" s="225"/>
      <c r="S973" s="225"/>
      <c r="T973" s="226"/>
      <c r="AT973" s="227" t="s">
        <v>135</v>
      </c>
      <c r="AU973" s="227" t="s">
        <v>82</v>
      </c>
      <c r="AV973" s="14" t="s">
        <v>132</v>
      </c>
      <c r="AW973" s="14" t="s">
        <v>30</v>
      </c>
      <c r="AX973" s="14" t="s">
        <v>82</v>
      </c>
      <c r="AY973" s="227" t="s">
        <v>125</v>
      </c>
    </row>
    <row r="974" spans="1:65" s="2" customFormat="1" ht="16.5" customHeight="1">
      <c r="A974" s="33"/>
      <c r="B974" s="34"/>
      <c r="C974" s="177" t="s">
        <v>621</v>
      </c>
      <c r="D974" s="177" t="s">
        <v>126</v>
      </c>
      <c r="E974" s="178" t="s">
        <v>622</v>
      </c>
      <c r="F974" s="179" t="s">
        <v>623</v>
      </c>
      <c r="G974" s="180" t="s">
        <v>159</v>
      </c>
      <c r="H974" s="181">
        <v>3</v>
      </c>
      <c r="I974" s="182"/>
      <c r="J974" s="183">
        <f>ROUND(I974*H974,2)</f>
        <v>0</v>
      </c>
      <c r="K974" s="179" t="s">
        <v>130</v>
      </c>
      <c r="L974" s="184"/>
      <c r="M974" s="185" t="s">
        <v>1</v>
      </c>
      <c r="N974" s="186" t="s">
        <v>39</v>
      </c>
      <c r="O974" s="70"/>
      <c r="P974" s="187">
        <f>O974*H974</f>
        <v>0</v>
      </c>
      <c r="Q974" s="187">
        <v>1.97E-3</v>
      </c>
      <c r="R974" s="187">
        <f>Q974*H974</f>
        <v>5.9100000000000003E-3</v>
      </c>
      <c r="S974" s="187">
        <v>0</v>
      </c>
      <c r="T974" s="188">
        <f>S974*H974</f>
        <v>0</v>
      </c>
      <c r="U974" s="33"/>
      <c r="V974" s="33"/>
      <c r="W974" s="33"/>
      <c r="X974" s="33"/>
      <c r="Y974" s="33"/>
      <c r="Z974" s="33"/>
      <c r="AA974" s="33"/>
      <c r="AB974" s="33"/>
      <c r="AC974" s="33"/>
      <c r="AD974" s="33"/>
      <c r="AE974" s="33"/>
      <c r="AR974" s="189" t="s">
        <v>131</v>
      </c>
      <c r="AT974" s="189" t="s">
        <v>126</v>
      </c>
      <c r="AU974" s="189" t="s">
        <v>82</v>
      </c>
      <c r="AY974" s="16" t="s">
        <v>125</v>
      </c>
      <c r="BE974" s="190">
        <f>IF(N974="základní",J974,0)</f>
        <v>0</v>
      </c>
      <c r="BF974" s="190">
        <f>IF(N974="snížená",J974,0)</f>
        <v>0</v>
      </c>
      <c r="BG974" s="190">
        <f>IF(N974="zákl. přenesená",J974,0)</f>
        <v>0</v>
      </c>
      <c r="BH974" s="190">
        <f>IF(N974="sníž. přenesená",J974,0)</f>
        <v>0</v>
      </c>
      <c r="BI974" s="190">
        <f>IF(N974="nulová",J974,0)</f>
        <v>0</v>
      </c>
      <c r="BJ974" s="16" t="s">
        <v>82</v>
      </c>
      <c r="BK974" s="190">
        <f>ROUND(I974*H974,2)</f>
        <v>0</v>
      </c>
      <c r="BL974" s="16" t="s">
        <v>132</v>
      </c>
      <c r="BM974" s="189" t="s">
        <v>624</v>
      </c>
    </row>
    <row r="975" spans="1:65" s="2" customFormat="1">
      <c r="A975" s="33"/>
      <c r="B975" s="34"/>
      <c r="C975" s="35"/>
      <c r="D975" s="191" t="s">
        <v>134</v>
      </c>
      <c r="E975" s="35"/>
      <c r="F975" s="192" t="s">
        <v>623</v>
      </c>
      <c r="G975" s="35"/>
      <c r="H975" s="35"/>
      <c r="I975" s="193"/>
      <c r="J975" s="35"/>
      <c r="K975" s="35"/>
      <c r="L975" s="38"/>
      <c r="M975" s="194"/>
      <c r="N975" s="195"/>
      <c r="O975" s="70"/>
      <c r="P975" s="70"/>
      <c r="Q975" s="70"/>
      <c r="R975" s="70"/>
      <c r="S975" s="70"/>
      <c r="T975" s="71"/>
      <c r="U975" s="33"/>
      <c r="V975" s="33"/>
      <c r="W975" s="33"/>
      <c r="X975" s="33"/>
      <c r="Y975" s="33"/>
      <c r="Z975" s="33"/>
      <c r="AA975" s="33"/>
      <c r="AB975" s="33"/>
      <c r="AC975" s="33"/>
      <c r="AD975" s="33"/>
      <c r="AE975" s="33"/>
      <c r="AT975" s="16" t="s">
        <v>134</v>
      </c>
      <c r="AU975" s="16" t="s">
        <v>82</v>
      </c>
    </row>
    <row r="976" spans="1:65" s="12" customFormat="1">
      <c r="B976" s="196"/>
      <c r="C976" s="197"/>
      <c r="D976" s="191" t="s">
        <v>135</v>
      </c>
      <c r="E976" s="198" t="s">
        <v>1</v>
      </c>
      <c r="F976" s="199" t="s">
        <v>496</v>
      </c>
      <c r="G976" s="197"/>
      <c r="H976" s="198" t="s">
        <v>1</v>
      </c>
      <c r="I976" s="200"/>
      <c r="J976" s="197"/>
      <c r="K976" s="197"/>
      <c r="L976" s="201"/>
      <c r="M976" s="202"/>
      <c r="N976" s="203"/>
      <c r="O976" s="203"/>
      <c r="P976" s="203"/>
      <c r="Q976" s="203"/>
      <c r="R976" s="203"/>
      <c r="S976" s="203"/>
      <c r="T976" s="204"/>
      <c r="AT976" s="205" t="s">
        <v>135</v>
      </c>
      <c r="AU976" s="205" t="s">
        <v>82</v>
      </c>
      <c r="AV976" s="12" t="s">
        <v>82</v>
      </c>
      <c r="AW976" s="12" t="s">
        <v>30</v>
      </c>
      <c r="AX976" s="12" t="s">
        <v>74</v>
      </c>
      <c r="AY976" s="205" t="s">
        <v>125</v>
      </c>
    </row>
    <row r="977" spans="1:65" s="13" customFormat="1">
      <c r="B977" s="206"/>
      <c r="C977" s="207"/>
      <c r="D977" s="191" t="s">
        <v>135</v>
      </c>
      <c r="E977" s="208" t="s">
        <v>1</v>
      </c>
      <c r="F977" s="209" t="s">
        <v>592</v>
      </c>
      <c r="G977" s="207"/>
      <c r="H977" s="210">
        <v>3</v>
      </c>
      <c r="I977" s="211"/>
      <c r="J977" s="207"/>
      <c r="K977" s="207"/>
      <c r="L977" s="212"/>
      <c r="M977" s="213"/>
      <c r="N977" s="214"/>
      <c r="O977" s="214"/>
      <c r="P977" s="214"/>
      <c r="Q977" s="214"/>
      <c r="R977" s="214"/>
      <c r="S977" s="214"/>
      <c r="T977" s="215"/>
      <c r="AT977" s="216" t="s">
        <v>135</v>
      </c>
      <c r="AU977" s="216" t="s">
        <v>82</v>
      </c>
      <c r="AV977" s="13" t="s">
        <v>84</v>
      </c>
      <c r="AW977" s="13" t="s">
        <v>30</v>
      </c>
      <c r="AX977" s="13" t="s">
        <v>74</v>
      </c>
      <c r="AY977" s="216" t="s">
        <v>125</v>
      </c>
    </row>
    <row r="978" spans="1:65" s="14" customFormat="1">
      <c r="B978" s="217"/>
      <c r="C978" s="218"/>
      <c r="D978" s="191" t="s">
        <v>135</v>
      </c>
      <c r="E978" s="219" t="s">
        <v>1</v>
      </c>
      <c r="F978" s="220" t="s">
        <v>138</v>
      </c>
      <c r="G978" s="218"/>
      <c r="H978" s="221">
        <v>3</v>
      </c>
      <c r="I978" s="222"/>
      <c r="J978" s="218"/>
      <c r="K978" s="218"/>
      <c r="L978" s="223"/>
      <c r="M978" s="224"/>
      <c r="N978" s="225"/>
      <c r="O978" s="225"/>
      <c r="P978" s="225"/>
      <c r="Q978" s="225"/>
      <c r="R978" s="225"/>
      <c r="S978" s="225"/>
      <c r="T978" s="226"/>
      <c r="AT978" s="227" t="s">
        <v>135</v>
      </c>
      <c r="AU978" s="227" t="s">
        <v>82</v>
      </c>
      <c r="AV978" s="14" t="s">
        <v>132</v>
      </c>
      <c r="AW978" s="14" t="s">
        <v>30</v>
      </c>
      <c r="AX978" s="14" t="s">
        <v>82</v>
      </c>
      <c r="AY978" s="227" t="s">
        <v>125</v>
      </c>
    </row>
    <row r="979" spans="1:65" s="2" customFormat="1" ht="16.5" customHeight="1">
      <c r="A979" s="33"/>
      <c r="B979" s="34"/>
      <c r="C979" s="177" t="s">
        <v>625</v>
      </c>
      <c r="D979" s="177" t="s">
        <v>126</v>
      </c>
      <c r="E979" s="178" t="s">
        <v>626</v>
      </c>
      <c r="F979" s="179" t="s">
        <v>627</v>
      </c>
      <c r="G979" s="180" t="s">
        <v>159</v>
      </c>
      <c r="H979" s="181">
        <v>3</v>
      </c>
      <c r="I979" s="182"/>
      <c r="J979" s="183">
        <f>ROUND(I979*H979,2)</f>
        <v>0</v>
      </c>
      <c r="K979" s="179" t="s">
        <v>130</v>
      </c>
      <c r="L979" s="184"/>
      <c r="M979" s="185" t="s">
        <v>1</v>
      </c>
      <c r="N979" s="186" t="s">
        <v>39</v>
      </c>
      <c r="O979" s="70"/>
      <c r="P979" s="187">
        <f>O979*H979</f>
        <v>0</v>
      </c>
      <c r="Q979" s="187">
        <v>2.0300000000000001E-3</v>
      </c>
      <c r="R979" s="187">
        <f>Q979*H979</f>
        <v>6.0899999999999999E-3</v>
      </c>
      <c r="S979" s="187">
        <v>0</v>
      </c>
      <c r="T979" s="188">
        <f>S979*H979</f>
        <v>0</v>
      </c>
      <c r="U979" s="33"/>
      <c r="V979" s="33"/>
      <c r="W979" s="33"/>
      <c r="X979" s="33"/>
      <c r="Y979" s="33"/>
      <c r="Z979" s="33"/>
      <c r="AA979" s="33"/>
      <c r="AB979" s="33"/>
      <c r="AC979" s="33"/>
      <c r="AD979" s="33"/>
      <c r="AE979" s="33"/>
      <c r="AR979" s="189" t="s">
        <v>131</v>
      </c>
      <c r="AT979" s="189" t="s">
        <v>126</v>
      </c>
      <c r="AU979" s="189" t="s">
        <v>82</v>
      </c>
      <c r="AY979" s="16" t="s">
        <v>125</v>
      </c>
      <c r="BE979" s="190">
        <f>IF(N979="základní",J979,0)</f>
        <v>0</v>
      </c>
      <c r="BF979" s="190">
        <f>IF(N979="snížená",J979,0)</f>
        <v>0</v>
      </c>
      <c r="BG979" s="190">
        <f>IF(N979="zákl. přenesená",J979,0)</f>
        <v>0</v>
      </c>
      <c r="BH979" s="190">
        <f>IF(N979="sníž. přenesená",J979,0)</f>
        <v>0</v>
      </c>
      <c r="BI979" s="190">
        <f>IF(N979="nulová",J979,0)</f>
        <v>0</v>
      </c>
      <c r="BJ979" s="16" t="s">
        <v>82</v>
      </c>
      <c r="BK979" s="190">
        <f>ROUND(I979*H979,2)</f>
        <v>0</v>
      </c>
      <c r="BL979" s="16" t="s">
        <v>132</v>
      </c>
      <c r="BM979" s="189" t="s">
        <v>628</v>
      </c>
    </row>
    <row r="980" spans="1:65" s="2" customFormat="1">
      <c r="A980" s="33"/>
      <c r="B980" s="34"/>
      <c r="C980" s="35"/>
      <c r="D980" s="191" t="s">
        <v>134</v>
      </c>
      <c r="E980" s="35"/>
      <c r="F980" s="192" t="s">
        <v>627</v>
      </c>
      <c r="G980" s="35"/>
      <c r="H980" s="35"/>
      <c r="I980" s="193"/>
      <c r="J980" s="35"/>
      <c r="K980" s="35"/>
      <c r="L980" s="38"/>
      <c r="M980" s="194"/>
      <c r="N980" s="195"/>
      <c r="O980" s="70"/>
      <c r="P980" s="70"/>
      <c r="Q980" s="70"/>
      <c r="R980" s="70"/>
      <c r="S980" s="70"/>
      <c r="T980" s="71"/>
      <c r="U980" s="33"/>
      <c r="V980" s="33"/>
      <c r="W980" s="33"/>
      <c r="X980" s="33"/>
      <c r="Y980" s="33"/>
      <c r="Z980" s="33"/>
      <c r="AA980" s="33"/>
      <c r="AB980" s="33"/>
      <c r="AC980" s="33"/>
      <c r="AD980" s="33"/>
      <c r="AE980" s="33"/>
      <c r="AT980" s="16" t="s">
        <v>134</v>
      </c>
      <c r="AU980" s="16" t="s">
        <v>82</v>
      </c>
    </row>
    <row r="981" spans="1:65" s="12" customFormat="1">
      <c r="B981" s="196"/>
      <c r="C981" s="197"/>
      <c r="D981" s="191" t="s">
        <v>135</v>
      </c>
      <c r="E981" s="198" t="s">
        <v>1</v>
      </c>
      <c r="F981" s="199" t="s">
        <v>496</v>
      </c>
      <c r="G981" s="197"/>
      <c r="H981" s="198" t="s">
        <v>1</v>
      </c>
      <c r="I981" s="200"/>
      <c r="J981" s="197"/>
      <c r="K981" s="197"/>
      <c r="L981" s="201"/>
      <c r="M981" s="202"/>
      <c r="N981" s="203"/>
      <c r="O981" s="203"/>
      <c r="P981" s="203"/>
      <c r="Q981" s="203"/>
      <c r="R981" s="203"/>
      <c r="S981" s="203"/>
      <c r="T981" s="204"/>
      <c r="AT981" s="205" t="s">
        <v>135</v>
      </c>
      <c r="AU981" s="205" t="s">
        <v>82</v>
      </c>
      <c r="AV981" s="12" t="s">
        <v>82</v>
      </c>
      <c r="AW981" s="12" t="s">
        <v>30</v>
      </c>
      <c r="AX981" s="12" t="s">
        <v>74</v>
      </c>
      <c r="AY981" s="205" t="s">
        <v>125</v>
      </c>
    </row>
    <row r="982" spans="1:65" s="13" customFormat="1">
      <c r="B982" s="206"/>
      <c r="C982" s="207"/>
      <c r="D982" s="191" t="s">
        <v>135</v>
      </c>
      <c r="E982" s="208" t="s">
        <v>1</v>
      </c>
      <c r="F982" s="209" t="s">
        <v>592</v>
      </c>
      <c r="G982" s="207"/>
      <c r="H982" s="210">
        <v>3</v>
      </c>
      <c r="I982" s="211"/>
      <c r="J982" s="207"/>
      <c r="K982" s="207"/>
      <c r="L982" s="212"/>
      <c r="M982" s="213"/>
      <c r="N982" s="214"/>
      <c r="O982" s="214"/>
      <c r="P982" s="214"/>
      <c r="Q982" s="214"/>
      <c r="R982" s="214"/>
      <c r="S982" s="214"/>
      <c r="T982" s="215"/>
      <c r="AT982" s="216" t="s">
        <v>135</v>
      </c>
      <c r="AU982" s="216" t="s">
        <v>82</v>
      </c>
      <c r="AV982" s="13" t="s">
        <v>84</v>
      </c>
      <c r="AW982" s="13" t="s">
        <v>30</v>
      </c>
      <c r="AX982" s="13" t="s">
        <v>74</v>
      </c>
      <c r="AY982" s="216" t="s">
        <v>125</v>
      </c>
    </row>
    <row r="983" spans="1:65" s="14" customFormat="1">
      <c r="B983" s="217"/>
      <c r="C983" s="218"/>
      <c r="D983" s="191" t="s">
        <v>135</v>
      </c>
      <c r="E983" s="219" t="s">
        <v>1</v>
      </c>
      <c r="F983" s="220" t="s">
        <v>138</v>
      </c>
      <c r="G983" s="218"/>
      <c r="H983" s="221">
        <v>3</v>
      </c>
      <c r="I983" s="222"/>
      <c r="J983" s="218"/>
      <c r="K983" s="218"/>
      <c r="L983" s="223"/>
      <c r="M983" s="224"/>
      <c r="N983" s="225"/>
      <c r="O983" s="225"/>
      <c r="P983" s="225"/>
      <c r="Q983" s="225"/>
      <c r="R983" s="225"/>
      <c r="S983" s="225"/>
      <c r="T983" s="226"/>
      <c r="AT983" s="227" t="s">
        <v>135</v>
      </c>
      <c r="AU983" s="227" t="s">
        <v>82</v>
      </c>
      <c r="AV983" s="14" t="s">
        <v>132</v>
      </c>
      <c r="AW983" s="14" t="s">
        <v>30</v>
      </c>
      <c r="AX983" s="14" t="s">
        <v>82</v>
      </c>
      <c r="AY983" s="227" t="s">
        <v>125</v>
      </c>
    </row>
    <row r="984" spans="1:65" s="2" customFormat="1" ht="16.5" customHeight="1">
      <c r="A984" s="33"/>
      <c r="B984" s="34"/>
      <c r="C984" s="177" t="s">
        <v>629</v>
      </c>
      <c r="D984" s="177" t="s">
        <v>126</v>
      </c>
      <c r="E984" s="178" t="s">
        <v>630</v>
      </c>
      <c r="F984" s="179" t="s">
        <v>631</v>
      </c>
      <c r="G984" s="180" t="s">
        <v>159</v>
      </c>
      <c r="H984" s="181">
        <v>3</v>
      </c>
      <c r="I984" s="182"/>
      <c r="J984" s="183">
        <f>ROUND(I984*H984,2)</f>
        <v>0</v>
      </c>
      <c r="K984" s="179" t="s">
        <v>130</v>
      </c>
      <c r="L984" s="184"/>
      <c r="M984" s="185" t="s">
        <v>1</v>
      </c>
      <c r="N984" s="186" t="s">
        <v>39</v>
      </c>
      <c r="O984" s="70"/>
      <c r="P984" s="187">
        <f>O984*H984</f>
        <v>0</v>
      </c>
      <c r="Q984" s="187">
        <v>2.1800000000000001E-3</v>
      </c>
      <c r="R984" s="187">
        <f>Q984*H984</f>
        <v>6.5400000000000007E-3</v>
      </c>
      <c r="S984" s="187">
        <v>0</v>
      </c>
      <c r="T984" s="188">
        <f>S984*H984</f>
        <v>0</v>
      </c>
      <c r="U984" s="33"/>
      <c r="V984" s="33"/>
      <c r="W984" s="33"/>
      <c r="X984" s="33"/>
      <c r="Y984" s="33"/>
      <c r="Z984" s="33"/>
      <c r="AA984" s="33"/>
      <c r="AB984" s="33"/>
      <c r="AC984" s="33"/>
      <c r="AD984" s="33"/>
      <c r="AE984" s="33"/>
      <c r="AR984" s="189" t="s">
        <v>131</v>
      </c>
      <c r="AT984" s="189" t="s">
        <v>126</v>
      </c>
      <c r="AU984" s="189" t="s">
        <v>82</v>
      </c>
      <c r="AY984" s="16" t="s">
        <v>125</v>
      </c>
      <c r="BE984" s="190">
        <f>IF(N984="základní",J984,0)</f>
        <v>0</v>
      </c>
      <c r="BF984" s="190">
        <f>IF(N984="snížená",J984,0)</f>
        <v>0</v>
      </c>
      <c r="BG984" s="190">
        <f>IF(N984="zákl. přenesená",J984,0)</f>
        <v>0</v>
      </c>
      <c r="BH984" s="190">
        <f>IF(N984="sníž. přenesená",J984,0)</f>
        <v>0</v>
      </c>
      <c r="BI984" s="190">
        <f>IF(N984="nulová",J984,0)</f>
        <v>0</v>
      </c>
      <c r="BJ984" s="16" t="s">
        <v>82</v>
      </c>
      <c r="BK984" s="190">
        <f>ROUND(I984*H984,2)</f>
        <v>0</v>
      </c>
      <c r="BL984" s="16" t="s">
        <v>132</v>
      </c>
      <c r="BM984" s="189" t="s">
        <v>632</v>
      </c>
    </row>
    <row r="985" spans="1:65" s="2" customFormat="1">
      <c r="A985" s="33"/>
      <c r="B985" s="34"/>
      <c r="C985" s="35"/>
      <c r="D985" s="191" t="s">
        <v>134</v>
      </c>
      <c r="E985" s="35"/>
      <c r="F985" s="192" t="s">
        <v>631</v>
      </c>
      <c r="G985" s="35"/>
      <c r="H985" s="35"/>
      <c r="I985" s="193"/>
      <c r="J985" s="35"/>
      <c r="K985" s="35"/>
      <c r="L985" s="38"/>
      <c r="M985" s="194"/>
      <c r="N985" s="195"/>
      <c r="O985" s="70"/>
      <c r="P985" s="70"/>
      <c r="Q985" s="70"/>
      <c r="R985" s="70"/>
      <c r="S985" s="70"/>
      <c r="T985" s="71"/>
      <c r="U985" s="33"/>
      <c r="V985" s="33"/>
      <c r="W985" s="33"/>
      <c r="X985" s="33"/>
      <c r="Y985" s="33"/>
      <c r="Z985" s="33"/>
      <c r="AA985" s="33"/>
      <c r="AB985" s="33"/>
      <c r="AC985" s="33"/>
      <c r="AD985" s="33"/>
      <c r="AE985" s="33"/>
      <c r="AT985" s="16" t="s">
        <v>134</v>
      </c>
      <c r="AU985" s="16" t="s">
        <v>82</v>
      </c>
    </row>
    <row r="986" spans="1:65" s="12" customFormat="1">
      <c r="B986" s="196"/>
      <c r="C986" s="197"/>
      <c r="D986" s="191" t="s">
        <v>135</v>
      </c>
      <c r="E986" s="198" t="s">
        <v>1</v>
      </c>
      <c r="F986" s="199" t="s">
        <v>496</v>
      </c>
      <c r="G986" s="197"/>
      <c r="H986" s="198" t="s">
        <v>1</v>
      </c>
      <c r="I986" s="200"/>
      <c r="J986" s="197"/>
      <c r="K986" s="197"/>
      <c r="L986" s="201"/>
      <c r="M986" s="202"/>
      <c r="N986" s="203"/>
      <c r="O986" s="203"/>
      <c r="P986" s="203"/>
      <c r="Q986" s="203"/>
      <c r="R986" s="203"/>
      <c r="S986" s="203"/>
      <c r="T986" s="204"/>
      <c r="AT986" s="205" t="s">
        <v>135</v>
      </c>
      <c r="AU986" s="205" t="s">
        <v>82</v>
      </c>
      <c r="AV986" s="12" t="s">
        <v>82</v>
      </c>
      <c r="AW986" s="12" t="s">
        <v>30</v>
      </c>
      <c r="AX986" s="12" t="s">
        <v>74</v>
      </c>
      <c r="AY986" s="205" t="s">
        <v>125</v>
      </c>
    </row>
    <row r="987" spans="1:65" s="13" customFormat="1">
      <c r="B987" s="206"/>
      <c r="C987" s="207"/>
      <c r="D987" s="191" t="s">
        <v>135</v>
      </c>
      <c r="E987" s="208" t="s">
        <v>1</v>
      </c>
      <c r="F987" s="209" t="s">
        <v>592</v>
      </c>
      <c r="G987" s="207"/>
      <c r="H987" s="210">
        <v>3</v>
      </c>
      <c r="I987" s="211"/>
      <c r="J987" s="207"/>
      <c r="K987" s="207"/>
      <c r="L987" s="212"/>
      <c r="M987" s="213"/>
      <c r="N987" s="214"/>
      <c r="O987" s="214"/>
      <c r="P987" s="214"/>
      <c r="Q987" s="214"/>
      <c r="R987" s="214"/>
      <c r="S987" s="214"/>
      <c r="T987" s="215"/>
      <c r="AT987" s="216" t="s">
        <v>135</v>
      </c>
      <c r="AU987" s="216" t="s">
        <v>82</v>
      </c>
      <c r="AV987" s="13" t="s">
        <v>84</v>
      </c>
      <c r="AW987" s="13" t="s">
        <v>30</v>
      </c>
      <c r="AX987" s="13" t="s">
        <v>74</v>
      </c>
      <c r="AY987" s="216" t="s">
        <v>125</v>
      </c>
    </row>
    <row r="988" spans="1:65" s="14" customFormat="1">
      <c r="B988" s="217"/>
      <c r="C988" s="218"/>
      <c r="D988" s="191" t="s">
        <v>135</v>
      </c>
      <c r="E988" s="219" t="s">
        <v>1</v>
      </c>
      <c r="F988" s="220" t="s">
        <v>138</v>
      </c>
      <c r="G988" s="218"/>
      <c r="H988" s="221">
        <v>3</v>
      </c>
      <c r="I988" s="222"/>
      <c r="J988" s="218"/>
      <c r="K988" s="218"/>
      <c r="L988" s="223"/>
      <c r="M988" s="224"/>
      <c r="N988" s="225"/>
      <c r="O988" s="225"/>
      <c r="P988" s="225"/>
      <c r="Q988" s="225"/>
      <c r="R988" s="225"/>
      <c r="S988" s="225"/>
      <c r="T988" s="226"/>
      <c r="AT988" s="227" t="s">
        <v>135</v>
      </c>
      <c r="AU988" s="227" t="s">
        <v>82</v>
      </c>
      <c r="AV988" s="14" t="s">
        <v>132</v>
      </c>
      <c r="AW988" s="14" t="s">
        <v>30</v>
      </c>
      <c r="AX988" s="14" t="s">
        <v>82</v>
      </c>
      <c r="AY988" s="227" t="s">
        <v>125</v>
      </c>
    </row>
    <row r="989" spans="1:65" s="2" customFormat="1" ht="16.5" customHeight="1">
      <c r="A989" s="33"/>
      <c r="B989" s="34"/>
      <c r="C989" s="177" t="s">
        <v>633</v>
      </c>
      <c r="D989" s="177" t="s">
        <v>126</v>
      </c>
      <c r="E989" s="178" t="s">
        <v>634</v>
      </c>
      <c r="F989" s="179" t="s">
        <v>635</v>
      </c>
      <c r="G989" s="180" t="s">
        <v>159</v>
      </c>
      <c r="H989" s="181">
        <v>3</v>
      </c>
      <c r="I989" s="182"/>
      <c r="J989" s="183">
        <f>ROUND(I989*H989,2)</f>
        <v>0</v>
      </c>
      <c r="K989" s="179" t="s">
        <v>130</v>
      </c>
      <c r="L989" s="184"/>
      <c r="M989" s="185" t="s">
        <v>1</v>
      </c>
      <c r="N989" s="186" t="s">
        <v>39</v>
      </c>
      <c r="O989" s="70"/>
      <c r="P989" s="187">
        <f>O989*H989</f>
        <v>0</v>
      </c>
      <c r="Q989" s="187">
        <v>2.2699999999999999E-3</v>
      </c>
      <c r="R989" s="187">
        <f>Q989*H989</f>
        <v>6.8100000000000001E-3</v>
      </c>
      <c r="S989" s="187">
        <v>0</v>
      </c>
      <c r="T989" s="188">
        <f>S989*H989</f>
        <v>0</v>
      </c>
      <c r="U989" s="33"/>
      <c r="V989" s="33"/>
      <c r="W989" s="33"/>
      <c r="X989" s="33"/>
      <c r="Y989" s="33"/>
      <c r="Z989" s="33"/>
      <c r="AA989" s="33"/>
      <c r="AB989" s="33"/>
      <c r="AC989" s="33"/>
      <c r="AD989" s="33"/>
      <c r="AE989" s="33"/>
      <c r="AR989" s="189" t="s">
        <v>131</v>
      </c>
      <c r="AT989" s="189" t="s">
        <v>126</v>
      </c>
      <c r="AU989" s="189" t="s">
        <v>82</v>
      </c>
      <c r="AY989" s="16" t="s">
        <v>125</v>
      </c>
      <c r="BE989" s="190">
        <f>IF(N989="základní",J989,0)</f>
        <v>0</v>
      </c>
      <c r="BF989" s="190">
        <f>IF(N989="snížená",J989,0)</f>
        <v>0</v>
      </c>
      <c r="BG989" s="190">
        <f>IF(N989="zákl. přenesená",J989,0)</f>
        <v>0</v>
      </c>
      <c r="BH989" s="190">
        <f>IF(N989="sníž. přenesená",J989,0)</f>
        <v>0</v>
      </c>
      <c r="BI989" s="190">
        <f>IF(N989="nulová",J989,0)</f>
        <v>0</v>
      </c>
      <c r="BJ989" s="16" t="s">
        <v>82</v>
      </c>
      <c r="BK989" s="190">
        <f>ROUND(I989*H989,2)</f>
        <v>0</v>
      </c>
      <c r="BL989" s="16" t="s">
        <v>132</v>
      </c>
      <c r="BM989" s="189" t="s">
        <v>636</v>
      </c>
    </row>
    <row r="990" spans="1:65" s="2" customFormat="1">
      <c r="A990" s="33"/>
      <c r="B990" s="34"/>
      <c r="C990" s="35"/>
      <c r="D990" s="191" t="s">
        <v>134</v>
      </c>
      <c r="E990" s="35"/>
      <c r="F990" s="192" t="s">
        <v>635</v>
      </c>
      <c r="G990" s="35"/>
      <c r="H990" s="35"/>
      <c r="I990" s="193"/>
      <c r="J990" s="35"/>
      <c r="K990" s="35"/>
      <c r="L990" s="38"/>
      <c r="M990" s="194"/>
      <c r="N990" s="195"/>
      <c r="O990" s="70"/>
      <c r="P990" s="70"/>
      <c r="Q990" s="70"/>
      <c r="R990" s="70"/>
      <c r="S990" s="70"/>
      <c r="T990" s="71"/>
      <c r="U990" s="33"/>
      <c r="V990" s="33"/>
      <c r="W990" s="33"/>
      <c r="X990" s="33"/>
      <c r="Y990" s="33"/>
      <c r="Z990" s="33"/>
      <c r="AA990" s="33"/>
      <c r="AB990" s="33"/>
      <c r="AC990" s="33"/>
      <c r="AD990" s="33"/>
      <c r="AE990" s="33"/>
      <c r="AT990" s="16" t="s">
        <v>134</v>
      </c>
      <c r="AU990" s="16" t="s">
        <v>82</v>
      </c>
    </row>
    <row r="991" spans="1:65" s="12" customFormat="1">
      <c r="B991" s="196"/>
      <c r="C991" s="197"/>
      <c r="D991" s="191" t="s">
        <v>135</v>
      </c>
      <c r="E991" s="198" t="s">
        <v>1</v>
      </c>
      <c r="F991" s="199" t="s">
        <v>496</v>
      </c>
      <c r="G991" s="197"/>
      <c r="H991" s="198" t="s">
        <v>1</v>
      </c>
      <c r="I991" s="200"/>
      <c r="J991" s="197"/>
      <c r="K991" s="197"/>
      <c r="L991" s="201"/>
      <c r="M991" s="202"/>
      <c r="N991" s="203"/>
      <c r="O991" s="203"/>
      <c r="P991" s="203"/>
      <c r="Q991" s="203"/>
      <c r="R991" s="203"/>
      <c r="S991" s="203"/>
      <c r="T991" s="204"/>
      <c r="AT991" s="205" t="s">
        <v>135</v>
      </c>
      <c r="AU991" s="205" t="s">
        <v>82</v>
      </c>
      <c r="AV991" s="12" t="s">
        <v>82</v>
      </c>
      <c r="AW991" s="12" t="s">
        <v>30</v>
      </c>
      <c r="AX991" s="12" t="s">
        <v>74</v>
      </c>
      <c r="AY991" s="205" t="s">
        <v>125</v>
      </c>
    </row>
    <row r="992" spans="1:65" s="13" customFormat="1">
      <c r="B992" s="206"/>
      <c r="C992" s="207"/>
      <c r="D992" s="191" t="s">
        <v>135</v>
      </c>
      <c r="E992" s="208" t="s">
        <v>1</v>
      </c>
      <c r="F992" s="209" t="s">
        <v>592</v>
      </c>
      <c r="G992" s="207"/>
      <c r="H992" s="210">
        <v>3</v>
      </c>
      <c r="I992" s="211"/>
      <c r="J992" s="207"/>
      <c r="K992" s="207"/>
      <c r="L992" s="212"/>
      <c r="M992" s="213"/>
      <c r="N992" s="214"/>
      <c r="O992" s="214"/>
      <c r="P992" s="214"/>
      <c r="Q992" s="214"/>
      <c r="R992" s="214"/>
      <c r="S992" s="214"/>
      <c r="T992" s="215"/>
      <c r="AT992" s="216" t="s">
        <v>135</v>
      </c>
      <c r="AU992" s="216" t="s">
        <v>82</v>
      </c>
      <c r="AV992" s="13" t="s">
        <v>84</v>
      </c>
      <c r="AW992" s="13" t="s">
        <v>30</v>
      </c>
      <c r="AX992" s="13" t="s">
        <v>74</v>
      </c>
      <c r="AY992" s="216" t="s">
        <v>125</v>
      </c>
    </row>
    <row r="993" spans="1:65" s="14" customFormat="1">
      <c r="B993" s="217"/>
      <c r="C993" s="218"/>
      <c r="D993" s="191" t="s">
        <v>135</v>
      </c>
      <c r="E993" s="219" t="s">
        <v>1</v>
      </c>
      <c r="F993" s="220" t="s">
        <v>138</v>
      </c>
      <c r="G993" s="218"/>
      <c r="H993" s="221">
        <v>3</v>
      </c>
      <c r="I993" s="222"/>
      <c r="J993" s="218"/>
      <c r="K993" s="218"/>
      <c r="L993" s="223"/>
      <c r="M993" s="224"/>
      <c r="N993" s="225"/>
      <c r="O993" s="225"/>
      <c r="P993" s="225"/>
      <c r="Q993" s="225"/>
      <c r="R993" s="225"/>
      <c r="S993" s="225"/>
      <c r="T993" s="226"/>
      <c r="AT993" s="227" t="s">
        <v>135</v>
      </c>
      <c r="AU993" s="227" t="s">
        <v>82</v>
      </c>
      <c r="AV993" s="14" t="s">
        <v>132</v>
      </c>
      <c r="AW993" s="14" t="s">
        <v>30</v>
      </c>
      <c r="AX993" s="14" t="s">
        <v>82</v>
      </c>
      <c r="AY993" s="227" t="s">
        <v>125</v>
      </c>
    </row>
    <row r="994" spans="1:65" s="2" customFormat="1" ht="16.5" customHeight="1">
      <c r="A994" s="33"/>
      <c r="B994" s="34"/>
      <c r="C994" s="177" t="s">
        <v>637</v>
      </c>
      <c r="D994" s="177" t="s">
        <v>126</v>
      </c>
      <c r="E994" s="178" t="s">
        <v>638</v>
      </c>
      <c r="F994" s="179" t="s">
        <v>639</v>
      </c>
      <c r="G994" s="180" t="s">
        <v>159</v>
      </c>
      <c r="H994" s="181">
        <v>72</v>
      </c>
      <c r="I994" s="182"/>
      <c r="J994" s="183">
        <f>ROUND(I994*H994,2)</f>
        <v>0</v>
      </c>
      <c r="K994" s="179" t="s">
        <v>130</v>
      </c>
      <c r="L994" s="184"/>
      <c r="M994" s="185" t="s">
        <v>1</v>
      </c>
      <c r="N994" s="186" t="s">
        <v>39</v>
      </c>
      <c r="O994" s="70"/>
      <c r="P994" s="187">
        <f>O994*H994</f>
        <v>0</v>
      </c>
      <c r="Q994" s="187">
        <v>0</v>
      </c>
      <c r="R994" s="187">
        <f>Q994*H994</f>
        <v>0</v>
      </c>
      <c r="S994" s="187">
        <v>0</v>
      </c>
      <c r="T994" s="188">
        <f>S994*H994</f>
        <v>0</v>
      </c>
      <c r="U994" s="33"/>
      <c r="V994" s="33"/>
      <c r="W994" s="33"/>
      <c r="X994" s="33"/>
      <c r="Y994" s="33"/>
      <c r="Z994" s="33"/>
      <c r="AA994" s="33"/>
      <c r="AB994" s="33"/>
      <c r="AC994" s="33"/>
      <c r="AD994" s="33"/>
      <c r="AE994" s="33"/>
      <c r="AR994" s="189" t="s">
        <v>131</v>
      </c>
      <c r="AT994" s="189" t="s">
        <v>126</v>
      </c>
      <c r="AU994" s="189" t="s">
        <v>82</v>
      </c>
      <c r="AY994" s="16" t="s">
        <v>125</v>
      </c>
      <c r="BE994" s="190">
        <f>IF(N994="základní",J994,0)</f>
        <v>0</v>
      </c>
      <c r="BF994" s="190">
        <f>IF(N994="snížená",J994,0)</f>
        <v>0</v>
      </c>
      <c r="BG994" s="190">
        <f>IF(N994="zákl. přenesená",J994,0)</f>
        <v>0</v>
      </c>
      <c r="BH994" s="190">
        <f>IF(N994="sníž. přenesená",J994,0)</f>
        <v>0</v>
      </c>
      <c r="BI994" s="190">
        <f>IF(N994="nulová",J994,0)</f>
        <v>0</v>
      </c>
      <c r="BJ994" s="16" t="s">
        <v>82</v>
      </c>
      <c r="BK994" s="190">
        <f>ROUND(I994*H994,2)</f>
        <v>0</v>
      </c>
      <c r="BL994" s="16" t="s">
        <v>132</v>
      </c>
      <c r="BM994" s="189" t="s">
        <v>640</v>
      </c>
    </row>
    <row r="995" spans="1:65" s="2" customFormat="1">
      <c r="A995" s="33"/>
      <c r="B995" s="34"/>
      <c r="C995" s="35"/>
      <c r="D995" s="191" t="s">
        <v>134</v>
      </c>
      <c r="E995" s="35"/>
      <c r="F995" s="192" t="s">
        <v>639</v>
      </c>
      <c r="G995" s="35"/>
      <c r="H995" s="35"/>
      <c r="I995" s="193"/>
      <c r="J995" s="35"/>
      <c r="K995" s="35"/>
      <c r="L995" s="38"/>
      <c r="M995" s="194"/>
      <c r="N995" s="195"/>
      <c r="O995" s="70"/>
      <c r="P995" s="70"/>
      <c r="Q995" s="70"/>
      <c r="R995" s="70"/>
      <c r="S995" s="70"/>
      <c r="T995" s="71"/>
      <c r="U995" s="33"/>
      <c r="V995" s="33"/>
      <c r="W995" s="33"/>
      <c r="X995" s="33"/>
      <c r="Y995" s="33"/>
      <c r="Z995" s="33"/>
      <c r="AA995" s="33"/>
      <c r="AB995" s="33"/>
      <c r="AC995" s="33"/>
      <c r="AD995" s="33"/>
      <c r="AE995" s="33"/>
      <c r="AT995" s="16" t="s">
        <v>134</v>
      </c>
      <c r="AU995" s="16" t="s">
        <v>82</v>
      </c>
    </row>
    <row r="996" spans="1:65" s="12" customFormat="1">
      <c r="B996" s="196"/>
      <c r="C996" s="197"/>
      <c r="D996" s="191" t="s">
        <v>135</v>
      </c>
      <c r="E996" s="198" t="s">
        <v>1</v>
      </c>
      <c r="F996" s="199" t="s">
        <v>496</v>
      </c>
      <c r="G996" s="197"/>
      <c r="H996" s="198" t="s">
        <v>1</v>
      </c>
      <c r="I996" s="200"/>
      <c r="J996" s="197"/>
      <c r="K996" s="197"/>
      <c r="L996" s="201"/>
      <c r="M996" s="202"/>
      <c r="N996" s="203"/>
      <c r="O996" s="203"/>
      <c r="P996" s="203"/>
      <c r="Q996" s="203"/>
      <c r="R996" s="203"/>
      <c r="S996" s="203"/>
      <c r="T996" s="204"/>
      <c r="AT996" s="205" t="s">
        <v>135</v>
      </c>
      <c r="AU996" s="205" t="s">
        <v>82</v>
      </c>
      <c r="AV996" s="12" t="s">
        <v>82</v>
      </c>
      <c r="AW996" s="12" t="s">
        <v>30</v>
      </c>
      <c r="AX996" s="12" t="s">
        <v>74</v>
      </c>
      <c r="AY996" s="205" t="s">
        <v>125</v>
      </c>
    </row>
    <row r="997" spans="1:65" s="13" customFormat="1">
      <c r="B997" s="206"/>
      <c r="C997" s="207"/>
      <c r="D997" s="191" t="s">
        <v>135</v>
      </c>
      <c r="E997" s="208" t="s">
        <v>1</v>
      </c>
      <c r="F997" s="209" t="s">
        <v>641</v>
      </c>
      <c r="G997" s="207"/>
      <c r="H997" s="210">
        <v>72</v>
      </c>
      <c r="I997" s="211"/>
      <c r="J997" s="207"/>
      <c r="K997" s="207"/>
      <c r="L997" s="212"/>
      <c r="M997" s="213"/>
      <c r="N997" s="214"/>
      <c r="O997" s="214"/>
      <c r="P997" s="214"/>
      <c r="Q997" s="214"/>
      <c r="R997" s="214"/>
      <c r="S997" s="214"/>
      <c r="T997" s="215"/>
      <c r="AT997" s="216" t="s">
        <v>135</v>
      </c>
      <c r="AU997" s="216" t="s">
        <v>82</v>
      </c>
      <c r="AV997" s="13" t="s">
        <v>84</v>
      </c>
      <c r="AW997" s="13" t="s">
        <v>30</v>
      </c>
      <c r="AX997" s="13" t="s">
        <v>74</v>
      </c>
      <c r="AY997" s="216" t="s">
        <v>125</v>
      </c>
    </row>
    <row r="998" spans="1:65" s="14" customFormat="1">
      <c r="B998" s="217"/>
      <c r="C998" s="218"/>
      <c r="D998" s="191" t="s">
        <v>135</v>
      </c>
      <c r="E998" s="219" t="s">
        <v>1</v>
      </c>
      <c r="F998" s="220" t="s">
        <v>138</v>
      </c>
      <c r="G998" s="218"/>
      <c r="H998" s="221">
        <v>72</v>
      </c>
      <c r="I998" s="222"/>
      <c r="J998" s="218"/>
      <c r="K998" s="218"/>
      <c r="L998" s="223"/>
      <c r="M998" s="224"/>
      <c r="N998" s="225"/>
      <c r="O998" s="225"/>
      <c r="P998" s="225"/>
      <c r="Q998" s="225"/>
      <c r="R998" s="225"/>
      <c r="S998" s="225"/>
      <c r="T998" s="226"/>
      <c r="AT998" s="227" t="s">
        <v>135</v>
      </c>
      <c r="AU998" s="227" t="s">
        <v>82</v>
      </c>
      <c r="AV998" s="14" t="s">
        <v>132</v>
      </c>
      <c r="AW998" s="14" t="s">
        <v>30</v>
      </c>
      <c r="AX998" s="14" t="s">
        <v>82</v>
      </c>
      <c r="AY998" s="227" t="s">
        <v>125</v>
      </c>
    </row>
    <row r="999" spans="1:65" s="2" customFormat="1" ht="16.5" customHeight="1">
      <c r="A999" s="33"/>
      <c r="B999" s="34"/>
      <c r="C999" s="177" t="s">
        <v>642</v>
      </c>
      <c r="D999" s="177" t="s">
        <v>126</v>
      </c>
      <c r="E999" s="178" t="s">
        <v>643</v>
      </c>
      <c r="F999" s="179" t="s">
        <v>644</v>
      </c>
      <c r="G999" s="180" t="s">
        <v>159</v>
      </c>
      <c r="H999" s="181">
        <v>72</v>
      </c>
      <c r="I999" s="182"/>
      <c r="J999" s="183">
        <f>ROUND(I999*H999,2)</f>
        <v>0</v>
      </c>
      <c r="K999" s="179" t="s">
        <v>130</v>
      </c>
      <c r="L999" s="184"/>
      <c r="M999" s="185" t="s">
        <v>1</v>
      </c>
      <c r="N999" s="186" t="s">
        <v>39</v>
      </c>
      <c r="O999" s="70"/>
      <c r="P999" s="187">
        <f>O999*H999</f>
        <v>0</v>
      </c>
      <c r="Q999" s="187">
        <v>0</v>
      </c>
      <c r="R999" s="187">
        <f>Q999*H999</f>
        <v>0</v>
      </c>
      <c r="S999" s="187">
        <v>0</v>
      </c>
      <c r="T999" s="188">
        <f>S999*H999</f>
        <v>0</v>
      </c>
      <c r="U999" s="33"/>
      <c r="V999" s="33"/>
      <c r="W999" s="33"/>
      <c r="X999" s="33"/>
      <c r="Y999" s="33"/>
      <c r="Z999" s="33"/>
      <c r="AA999" s="33"/>
      <c r="AB999" s="33"/>
      <c r="AC999" s="33"/>
      <c r="AD999" s="33"/>
      <c r="AE999" s="33"/>
      <c r="AR999" s="189" t="s">
        <v>131</v>
      </c>
      <c r="AT999" s="189" t="s">
        <v>126</v>
      </c>
      <c r="AU999" s="189" t="s">
        <v>82</v>
      </c>
      <c r="AY999" s="16" t="s">
        <v>125</v>
      </c>
      <c r="BE999" s="190">
        <f>IF(N999="základní",J999,0)</f>
        <v>0</v>
      </c>
      <c r="BF999" s="190">
        <f>IF(N999="snížená",J999,0)</f>
        <v>0</v>
      </c>
      <c r="BG999" s="190">
        <f>IF(N999="zákl. přenesená",J999,0)</f>
        <v>0</v>
      </c>
      <c r="BH999" s="190">
        <f>IF(N999="sníž. přenesená",J999,0)</f>
        <v>0</v>
      </c>
      <c r="BI999" s="190">
        <f>IF(N999="nulová",J999,0)</f>
        <v>0</v>
      </c>
      <c r="BJ999" s="16" t="s">
        <v>82</v>
      </c>
      <c r="BK999" s="190">
        <f>ROUND(I999*H999,2)</f>
        <v>0</v>
      </c>
      <c r="BL999" s="16" t="s">
        <v>132</v>
      </c>
      <c r="BM999" s="189" t="s">
        <v>645</v>
      </c>
    </row>
    <row r="1000" spans="1:65" s="2" customFormat="1">
      <c r="A1000" s="33"/>
      <c r="B1000" s="34"/>
      <c r="C1000" s="35"/>
      <c r="D1000" s="191" t="s">
        <v>134</v>
      </c>
      <c r="E1000" s="35"/>
      <c r="F1000" s="192" t="s">
        <v>644</v>
      </c>
      <c r="G1000" s="35"/>
      <c r="H1000" s="35"/>
      <c r="I1000" s="193"/>
      <c r="J1000" s="35"/>
      <c r="K1000" s="35"/>
      <c r="L1000" s="38"/>
      <c r="M1000" s="194"/>
      <c r="N1000" s="195"/>
      <c r="O1000" s="70"/>
      <c r="P1000" s="70"/>
      <c r="Q1000" s="70"/>
      <c r="R1000" s="70"/>
      <c r="S1000" s="70"/>
      <c r="T1000" s="71"/>
      <c r="U1000" s="33"/>
      <c r="V1000" s="33"/>
      <c r="W1000" s="33"/>
      <c r="X1000" s="33"/>
      <c r="Y1000" s="33"/>
      <c r="Z1000" s="33"/>
      <c r="AA1000" s="33"/>
      <c r="AB1000" s="33"/>
      <c r="AC1000" s="33"/>
      <c r="AD1000" s="33"/>
      <c r="AE1000" s="33"/>
      <c r="AT1000" s="16" t="s">
        <v>134</v>
      </c>
      <c r="AU1000" s="16" t="s">
        <v>82</v>
      </c>
    </row>
    <row r="1001" spans="1:65" s="12" customFormat="1">
      <c r="B1001" s="196"/>
      <c r="C1001" s="197"/>
      <c r="D1001" s="191" t="s">
        <v>135</v>
      </c>
      <c r="E1001" s="198" t="s">
        <v>1</v>
      </c>
      <c r="F1001" s="199" t="s">
        <v>496</v>
      </c>
      <c r="G1001" s="197"/>
      <c r="H1001" s="198" t="s">
        <v>1</v>
      </c>
      <c r="I1001" s="200"/>
      <c r="J1001" s="197"/>
      <c r="K1001" s="197"/>
      <c r="L1001" s="201"/>
      <c r="M1001" s="202"/>
      <c r="N1001" s="203"/>
      <c r="O1001" s="203"/>
      <c r="P1001" s="203"/>
      <c r="Q1001" s="203"/>
      <c r="R1001" s="203"/>
      <c r="S1001" s="203"/>
      <c r="T1001" s="204"/>
      <c r="AT1001" s="205" t="s">
        <v>135</v>
      </c>
      <c r="AU1001" s="205" t="s">
        <v>82</v>
      </c>
      <c r="AV1001" s="12" t="s">
        <v>82</v>
      </c>
      <c r="AW1001" s="12" t="s">
        <v>30</v>
      </c>
      <c r="AX1001" s="12" t="s">
        <v>74</v>
      </c>
      <c r="AY1001" s="205" t="s">
        <v>125</v>
      </c>
    </row>
    <row r="1002" spans="1:65" s="13" customFormat="1">
      <c r="B1002" s="206"/>
      <c r="C1002" s="207"/>
      <c r="D1002" s="191" t="s">
        <v>135</v>
      </c>
      <c r="E1002" s="208" t="s">
        <v>1</v>
      </c>
      <c r="F1002" s="209" t="s">
        <v>641</v>
      </c>
      <c r="G1002" s="207"/>
      <c r="H1002" s="210">
        <v>72</v>
      </c>
      <c r="I1002" s="211"/>
      <c r="J1002" s="207"/>
      <c r="K1002" s="207"/>
      <c r="L1002" s="212"/>
      <c r="M1002" s="213"/>
      <c r="N1002" s="214"/>
      <c r="O1002" s="214"/>
      <c r="P1002" s="214"/>
      <c r="Q1002" s="214"/>
      <c r="R1002" s="214"/>
      <c r="S1002" s="214"/>
      <c r="T1002" s="215"/>
      <c r="AT1002" s="216" t="s">
        <v>135</v>
      </c>
      <c r="AU1002" s="216" t="s">
        <v>82</v>
      </c>
      <c r="AV1002" s="13" t="s">
        <v>84</v>
      </c>
      <c r="AW1002" s="13" t="s">
        <v>30</v>
      </c>
      <c r="AX1002" s="13" t="s">
        <v>74</v>
      </c>
      <c r="AY1002" s="216" t="s">
        <v>125</v>
      </c>
    </row>
    <row r="1003" spans="1:65" s="14" customFormat="1">
      <c r="B1003" s="217"/>
      <c r="C1003" s="218"/>
      <c r="D1003" s="191" t="s">
        <v>135</v>
      </c>
      <c r="E1003" s="219" t="s">
        <v>1</v>
      </c>
      <c r="F1003" s="220" t="s">
        <v>138</v>
      </c>
      <c r="G1003" s="218"/>
      <c r="H1003" s="221">
        <v>72</v>
      </c>
      <c r="I1003" s="222"/>
      <c r="J1003" s="218"/>
      <c r="K1003" s="218"/>
      <c r="L1003" s="223"/>
      <c r="M1003" s="224"/>
      <c r="N1003" s="225"/>
      <c r="O1003" s="225"/>
      <c r="P1003" s="225"/>
      <c r="Q1003" s="225"/>
      <c r="R1003" s="225"/>
      <c r="S1003" s="225"/>
      <c r="T1003" s="226"/>
      <c r="AT1003" s="227" t="s">
        <v>135</v>
      </c>
      <c r="AU1003" s="227" t="s">
        <v>82</v>
      </c>
      <c r="AV1003" s="14" t="s">
        <v>132</v>
      </c>
      <c r="AW1003" s="14" t="s">
        <v>30</v>
      </c>
      <c r="AX1003" s="14" t="s">
        <v>82</v>
      </c>
      <c r="AY1003" s="227" t="s">
        <v>125</v>
      </c>
    </row>
    <row r="1004" spans="1:65" s="2" customFormat="1" ht="16.5" customHeight="1">
      <c r="A1004" s="33"/>
      <c r="B1004" s="34"/>
      <c r="C1004" s="177" t="s">
        <v>646</v>
      </c>
      <c r="D1004" s="177" t="s">
        <v>126</v>
      </c>
      <c r="E1004" s="178" t="s">
        <v>647</v>
      </c>
      <c r="F1004" s="179" t="s">
        <v>648</v>
      </c>
      <c r="G1004" s="180" t="s">
        <v>159</v>
      </c>
      <c r="H1004" s="181">
        <v>144</v>
      </c>
      <c r="I1004" s="182"/>
      <c r="J1004" s="183">
        <f>ROUND(I1004*H1004,2)</f>
        <v>0</v>
      </c>
      <c r="K1004" s="179" t="s">
        <v>130</v>
      </c>
      <c r="L1004" s="184"/>
      <c r="M1004" s="185" t="s">
        <v>1</v>
      </c>
      <c r="N1004" s="186" t="s">
        <v>39</v>
      </c>
      <c r="O1004" s="70"/>
      <c r="P1004" s="187">
        <f>O1004*H1004</f>
        <v>0</v>
      </c>
      <c r="Q1004" s="187">
        <v>1.2E-4</v>
      </c>
      <c r="R1004" s="187">
        <f>Q1004*H1004</f>
        <v>1.728E-2</v>
      </c>
      <c r="S1004" s="187">
        <v>0</v>
      </c>
      <c r="T1004" s="188">
        <f>S1004*H1004</f>
        <v>0</v>
      </c>
      <c r="U1004" s="33"/>
      <c r="V1004" s="33"/>
      <c r="W1004" s="33"/>
      <c r="X1004" s="33"/>
      <c r="Y1004" s="33"/>
      <c r="Z1004" s="33"/>
      <c r="AA1004" s="33"/>
      <c r="AB1004" s="33"/>
      <c r="AC1004" s="33"/>
      <c r="AD1004" s="33"/>
      <c r="AE1004" s="33"/>
      <c r="AR1004" s="189" t="s">
        <v>131</v>
      </c>
      <c r="AT1004" s="189" t="s">
        <v>126</v>
      </c>
      <c r="AU1004" s="189" t="s">
        <v>82</v>
      </c>
      <c r="AY1004" s="16" t="s">
        <v>125</v>
      </c>
      <c r="BE1004" s="190">
        <f>IF(N1004="základní",J1004,0)</f>
        <v>0</v>
      </c>
      <c r="BF1004" s="190">
        <f>IF(N1004="snížená",J1004,0)</f>
        <v>0</v>
      </c>
      <c r="BG1004" s="190">
        <f>IF(N1004="zákl. přenesená",J1004,0)</f>
        <v>0</v>
      </c>
      <c r="BH1004" s="190">
        <f>IF(N1004="sníž. přenesená",J1004,0)</f>
        <v>0</v>
      </c>
      <c r="BI1004" s="190">
        <f>IF(N1004="nulová",J1004,0)</f>
        <v>0</v>
      </c>
      <c r="BJ1004" s="16" t="s">
        <v>82</v>
      </c>
      <c r="BK1004" s="190">
        <f>ROUND(I1004*H1004,2)</f>
        <v>0</v>
      </c>
      <c r="BL1004" s="16" t="s">
        <v>132</v>
      </c>
      <c r="BM1004" s="189" t="s">
        <v>649</v>
      </c>
    </row>
    <row r="1005" spans="1:65" s="2" customFormat="1">
      <c r="A1005" s="33"/>
      <c r="B1005" s="34"/>
      <c r="C1005" s="35"/>
      <c r="D1005" s="191" t="s">
        <v>134</v>
      </c>
      <c r="E1005" s="35"/>
      <c r="F1005" s="192" t="s">
        <v>648</v>
      </c>
      <c r="G1005" s="35"/>
      <c r="H1005" s="35"/>
      <c r="I1005" s="193"/>
      <c r="J1005" s="35"/>
      <c r="K1005" s="35"/>
      <c r="L1005" s="38"/>
      <c r="M1005" s="194"/>
      <c r="N1005" s="195"/>
      <c r="O1005" s="70"/>
      <c r="P1005" s="70"/>
      <c r="Q1005" s="70"/>
      <c r="R1005" s="70"/>
      <c r="S1005" s="70"/>
      <c r="T1005" s="71"/>
      <c r="U1005" s="33"/>
      <c r="V1005" s="33"/>
      <c r="W1005" s="33"/>
      <c r="X1005" s="33"/>
      <c r="Y1005" s="33"/>
      <c r="Z1005" s="33"/>
      <c r="AA1005" s="33"/>
      <c r="AB1005" s="33"/>
      <c r="AC1005" s="33"/>
      <c r="AD1005" s="33"/>
      <c r="AE1005" s="33"/>
      <c r="AT1005" s="16" t="s">
        <v>134</v>
      </c>
      <c r="AU1005" s="16" t="s">
        <v>82</v>
      </c>
    </row>
    <row r="1006" spans="1:65" s="12" customFormat="1">
      <c r="B1006" s="196"/>
      <c r="C1006" s="197"/>
      <c r="D1006" s="191" t="s">
        <v>135</v>
      </c>
      <c r="E1006" s="198" t="s">
        <v>1</v>
      </c>
      <c r="F1006" s="199" t="s">
        <v>496</v>
      </c>
      <c r="G1006" s="197"/>
      <c r="H1006" s="198" t="s">
        <v>1</v>
      </c>
      <c r="I1006" s="200"/>
      <c r="J1006" s="197"/>
      <c r="K1006" s="197"/>
      <c r="L1006" s="201"/>
      <c r="M1006" s="202"/>
      <c r="N1006" s="203"/>
      <c r="O1006" s="203"/>
      <c r="P1006" s="203"/>
      <c r="Q1006" s="203"/>
      <c r="R1006" s="203"/>
      <c r="S1006" s="203"/>
      <c r="T1006" s="204"/>
      <c r="AT1006" s="205" t="s">
        <v>135</v>
      </c>
      <c r="AU1006" s="205" t="s">
        <v>82</v>
      </c>
      <c r="AV1006" s="12" t="s">
        <v>82</v>
      </c>
      <c r="AW1006" s="12" t="s">
        <v>30</v>
      </c>
      <c r="AX1006" s="12" t="s">
        <v>74</v>
      </c>
      <c r="AY1006" s="205" t="s">
        <v>125</v>
      </c>
    </row>
    <row r="1007" spans="1:65" s="13" customFormat="1">
      <c r="B1007" s="206"/>
      <c r="C1007" s="207"/>
      <c r="D1007" s="191" t="s">
        <v>135</v>
      </c>
      <c r="E1007" s="208" t="s">
        <v>1</v>
      </c>
      <c r="F1007" s="209" t="s">
        <v>650</v>
      </c>
      <c r="G1007" s="207"/>
      <c r="H1007" s="210">
        <v>144</v>
      </c>
      <c r="I1007" s="211"/>
      <c r="J1007" s="207"/>
      <c r="K1007" s="207"/>
      <c r="L1007" s="212"/>
      <c r="M1007" s="213"/>
      <c r="N1007" s="214"/>
      <c r="O1007" s="214"/>
      <c r="P1007" s="214"/>
      <c r="Q1007" s="214"/>
      <c r="R1007" s="214"/>
      <c r="S1007" s="214"/>
      <c r="T1007" s="215"/>
      <c r="AT1007" s="216" t="s">
        <v>135</v>
      </c>
      <c r="AU1007" s="216" t="s">
        <v>82</v>
      </c>
      <c r="AV1007" s="13" t="s">
        <v>84</v>
      </c>
      <c r="AW1007" s="13" t="s">
        <v>30</v>
      </c>
      <c r="AX1007" s="13" t="s">
        <v>74</v>
      </c>
      <c r="AY1007" s="216" t="s">
        <v>125</v>
      </c>
    </row>
    <row r="1008" spans="1:65" s="14" customFormat="1">
      <c r="B1008" s="217"/>
      <c r="C1008" s="218"/>
      <c r="D1008" s="191" t="s">
        <v>135</v>
      </c>
      <c r="E1008" s="219" t="s">
        <v>1</v>
      </c>
      <c r="F1008" s="220" t="s">
        <v>138</v>
      </c>
      <c r="G1008" s="218"/>
      <c r="H1008" s="221">
        <v>144</v>
      </c>
      <c r="I1008" s="222"/>
      <c r="J1008" s="218"/>
      <c r="K1008" s="218"/>
      <c r="L1008" s="223"/>
      <c r="M1008" s="224"/>
      <c r="N1008" s="225"/>
      <c r="O1008" s="225"/>
      <c r="P1008" s="225"/>
      <c r="Q1008" s="225"/>
      <c r="R1008" s="225"/>
      <c r="S1008" s="225"/>
      <c r="T1008" s="226"/>
      <c r="AT1008" s="227" t="s">
        <v>135</v>
      </c>
      <c r="AU1008" s="227" t="s">
        <v>82</v>
      </c>
      <c r="AV1008" s="14" t="s">
        <v>132</v>
      </c>
      <c r="AW1008" s="14" t="s">
        <v>30</v>
      </c>
      <c r="AX1008" s="14" t="s">
        <v>82</v>
      </c>
      <c r="AY1008" s="227" t="s">
        <v>125</v>
      </c>
    </row>
    <row r="1009" spans="1:65" s="2" customFormat="1" ht="16.5" customHeight="1">
      <c r="A1009" s="33"/>
      <c r="B1009" s="34"/>
      <c r="C1009" s="177" t="s">
        <v>651</v>
      </c>
      <c r="D1009" s="177" t="s">
        <v>126</v>
      </c>
      <c r="E1009" s="178" t="s">
        <v>652</v>
      </c>
      <c r="F1009" s="179" t="s">
        <v>653</v>
      </c>
      <c r="G1009" s="180" t="s">
        <v>159</v>
      </c>
      <c r="H1009" s="181">
        <v>34</v>
      </c>
      <c r="I1009" s="182"/>
      <c r="J1009" s="183">
        <f>ROUND(I1009*H1009,2)</f>
        <v>0</v>
      </c>
      <c r="K1009" s="179" t="s">
        <v>130</v>
      </c>
      <c r="L1009" s="184"/>
      <c r="M1009" s="185" t="s">
        <v>1</v>
      </c>
      <c r="N1009" s="186" t="s">
        <v>39</v>
      </c>
      <c r="O1009" s="70"/>
      <c r="P1009" s="187">
        <f>O1009*H1009</f>
        <v>0</v>
      </c>
      <c r="Q1009" s="187">
        <v>1.5549999999999999</v>
      </c>
      <c r="R1009" s="187">
        <f>Q1009*H1009</f>
        <v>52.87</v>
      </c>
      <c r="S1009" s="187">
        <v>0</v>
      </c>
      <c r="T1009" s="188">
        <f>S1009*H1009</f>
        <v>0</v>
      </c>
      <c r="U1009" s="33"/>
      <c r="V1009" s="33"/>
      <c r="W1009" s="33"/>
      <c r="X1009" s="33"/>
      <c r="Y1009" s="33"/>
      <c r="Z1009" s="33"/>
      <c r="AA1009" s="33"/>
      <c r="AB1009" s="33"/>
      <c r="AC1009" s="33"/>
      <c r="AD1009" s="33"/>
      <c r="AE1009" s="33"/>
      <c r="AR1009" s="189" t="s">
        <v>131</v>
      </c>
      <c r="AT1009" s="189" t="s">
        <v>126</v>
      </c>
      <c r="AU1009" s="189" t="s">
        <v>82</v>
      </c>
      <c r="AY1009" s="16" t="s">
        <v>125</v>
      </c>
      <c r="BE1009" s="190">
        <f>IF(N1009="základní",J1009,0)</f>
        <v>0</v>
      </c>
      <c r="BF1009" s="190">
        <f>IF(N1009="snížená",J1009,0)</f>
        <v>0</v>
      </c>
      <c r="BG1009" s="190">
        <f>IF(N1009="zákl. přenesená",J1009,0)</f>
        <v>0</v>
      </c>
      <c r="BH1009" s="190">
        <f>IF(N1009="sníž. přenesená",J1009,0)</f>
        <v>0</v>
      </c>
      <c r="BI1009" s="190">
        <f>IF(N1009="nulová",J1009,0)</f>
        <v>0</v>
      </c>
      <c r="BJ1009" s="16" t="s">
        <v>82</v>
      </c>
      <c r="BK1009" s="190">
        <f>ROUND(I1009*H1009,2)</f>
        <v>0</v>
      </c>
      <c r="BL1009" s="16" t="s">
        <v>132</v>
      </c>
      <c r="BM1009" s="189" t="s">
        <v>654</v>
      </c>
    </row>
    <row r="1010" spans="1:65" s="2" customFormat="1">
      <c r="A1010" s="33"/>
      <c r="B1010" s="34"/>
      <c r="C1010" s="35"/>
      <c r="D1010" s="191" t="s">
        <v>134</v>
      </c>
      <c r="E1010" s="35"/>
      <c r="F1010" s="192" t="s">
        <v>653</v>
      </c>
      <c r="G1010" s="35"/>
      <c r="H1010" s="35"/>
      <c r="I1010" s="193"/>
      <c r="J1010" s="35"/>
      <c r="K1010" s="35"/>
      <c r="L1010" s="38"/>
      <c r="M1010" s="194"/>
      <c r="N1010" s="195"/>
      <c r="O1010" s="70"/>
      <c r="P1010" s="70"/>
      <c r="Q1010" s="70"/>
      <c r="R1010" s="70"/>
      <c r="S1010" s="70"/>
      <c r="T1010" s="71"/>
      <c r="U1010" s="33"/>
      <c r="V1010" s="33"/>
      <c r="W1010" s="33"/>
      <c r="X1010" s="33"/>
      <c r="Y1010" s="33"/>
      <c r="Z1010" s="33"/>
      <c r="AA1010" s="33"/>
      <c r="AB1010" s="33"/>
      <c r="AC1010" s="33"/>
      <c r="AD1010" s="33"/>
      <c r="AE1010" s="33"/>
      <c r="AT1010" s="16" t="s">
        <v>134</v>
      </c>
      <c r="AU1010" s="16" t="s">
        <v>82</v>
      </c>
    </row>
    <row r="1011" spans="1:65" s="12" customFormat="1">
      <c r="B1011" s="196"/>
      <c r="C1011" s="197"/>
      <c r="D1011" s="191" t="s">
        <v>135</v>
      </c>
      <c r="E1011" s="198" t="s">
        <v>1</v>
      </c>
      <c r="F1011" s="199" t="s">
        <v>655</v>
      </c>
      <c r="G1011" s="197"/>
      <c r="H1011" s="198" t="s">
        <v>1</v>
      </c>
      <c r="I1011" s="200"/>
      <c r="J1011" s="197"/>
      <c r="K1011" s="197"/>
      <c r="L1011" s="201"/>
      <c r="M1011" s="202"/>
      <c r="N1011" s="203"/>
      <c r="O1011" s="203"/>
      <c r="P1011" s="203"/>
      <c r="Q1011" s="203"/>
      <c r="R1011" s="203"/>
      <c r="S1011" s="203"/>
      <c r="T1011" s="204"/>
      <c r="AT1011" s="205" t="s">
        <v>135</v>
      </c>
      <c r="AU1011" s="205" t="s">
        <v>82</v>
      </c>
      <c r="AV1011" s="12" t="s">
        <v>82</v>
      </c>
      <c r="AW1011" s="12" t="s">
        <v>30</v>
      </c>
      <c r="AX1011" s="12" t="s">
        <v>74</v>
      </c>
      <c r="AY1011" s="205" t="s">
        <v>125</v>
      </c>
    </row>
    <row r="1012" spans="1:65" s="13" customFormat="1">
      <c r="B1012" s="206"/>
      <c r="C1012" s="207"/>
      <c r="D1012" s="191" t="s">
        <v>135</v>
      </c>
      <c r="E1012" s="208" t="s">
        <v>1</v>
      </c>
      <c r="F1012" s="209" t="s">
        <v>656</v>
      </c>
      <c r="G1012" s="207"/>
      <c r="H1012" s="210">
        <v>6</v>
      </c>
      <c r="I1012" s="211"/>
      <c r="J1012" s="207"/>
      <c r="K1012" s="207"/>
      <c r="L1012" s="212"/>
      <c r="M1012" s="213"/>
      <c r="N1012" s="214"/>
      <c r="O1012" s="214"/>
      <c r="P1012" s="214"/>
      <c r="Q1012" s="214"/>
      <c r="R1012" s="214"/>
      <c r="S1012" s="214"/>
      <c r="T1012" s="215"/>
      <c r="AT1012" s="216" t="s">
        <v>135</v>
      </c>
      <c r="AU1012" s="216" t="s">
        <v>82</v>
      </c>
      <c r="AV1012" s="13" t="s">
        <v>84</v>
      </c>
      <c r="AW1012" s="13" t="s">
        <v>30</v>
      </c>
      <c r="AX1012" s="13" t="s">
        <v>74</v>
      </c>
      <c r="AY1012" s="216" t="s">
        <v>125</v>
      </c>
    </row>
    <row r="1013" spans="1:65" s="12" customFormat="1">
      <c r="B1013" s="196"/>
      <c r="C1013" s="197"/>
      <c r="D1013" s="191" t="s">
        <v>135</v>
      </c>
      <c r="E1013" s="198" t="s">
        <v>1</v>
      </c>
      <c r="F1013" s="199" t="s">
        <v>657</v>
      </c>
      <c r="G1013" s="197"/>
      <c r="H1013" s="198" t="s">
        <v>1</v>
      </c>
      <c r="I1013" s="200"/>
      <c r="J1013" s="197"/>
      <c r="K1013" s="197"/>
      <c r="L1013" s="201"/>
      <c r="M1013" s="202"/>
      <c r="N1013" s="203"/>
      <c r="O1013" s="203"/>
      <c r="P1013" s="203"/>
      <c r="Q1013" s="203"/>
      <c r="R1013" s="203"/>
      <c r="S1013" s="203"/>
      <c r="T1013" s="204"/>
      <c r="AT1013" s="205" t="s">
        <v>135</v>
      </c>
      <c r="AU1013" s="205" t="s">
        <v>82</v>
      </c>
      <c r="AV1013" s="12" t="s">
        <v>82</v>
      </c>
      <c r="AW1013" s="12" t="s">
        <v>30</v>
      </c>
      <c r="AX1013" s="12" t="s">
        <v>74</v>
      </c>
      <c r="AY1013" s="205" t="s">
        <v>125</v>
      </c>
    </row>
    <row r="1014" spans="1:65" s="13" customFormat="1">
      <c r="B1014" s="206"/>
      <c r="C1014" s="207"/>
      <c r="D1014" s="191" t="s">
        <v>135</v>
      </c>
      <c r="E1014" s="208" t="s">
        <v>1</v>
      </c>
      <c r="F1014" s="209" t="s">
        <v>296</v>
      </c>
      <c r="G1014" s="207"/>
      <c r="H1014" s="210">
        <v>28</v>
      </c>
      <c r="I1014" s="211"/>
      <c r="J1014" s="207"/>
      <c r="K1014" s="207"/>
      <c r="L1014" s="212"/>
      <c r="M1014" s="213"/>
      <c r="N1014" s="214"/>
      <c r="O1014" s="214"/>
      <c r="P1014" s="214"/>
      <c r="Q1014" s="214"/>
      <c r="R1014" s="214"/>
      <c r="S1014" s="214"/>
      <c r="T1014" s="215"/>
      <c r="AT1014" s="216" t="s">
        <v>135</v>
      </c>
      <c r="AU1014" s="216" t="s">
        <v>82</v>
      </c>
      <c r="AV1014" s="13" t="s">
        <v>84</v>
      </c>
      <c r="AW1014" s="13" t="s">
        <v>30</v>
      </c>
      <c r="AX1014" s="13" t="s">
        <v>74</v>
      </c>
      <c r="AY1014" s="216" t="s">
        <v>125</v>
      </c>
    </row>
    <row r="1015" spans="1:65" s="14" customFormat="1">
      <c r="B1015" s="217"/>
      <c r="C1015" s="218"/>
      <c r="D1015" s="191" t="s">
        <v>135</v>
      </c>
      <c r="E1015" s="219" t="s">
        <v>1</v>
      </c>
      <c r="F1015" s="220" t="s">
        <v>138</v>
      </c>
      <c r="G1015" s="218"/>
      <c r="H1015" s="221">
        <v>34</v>
      </c>
      <c r="I1015" s="222"/>
      <c r="J1015" s="218"/>
      <c r="K1015" s="218"/>
      <c r="L1015" s="223"/>
      <c r="M1015" s="224"/>
      <c r="N1015" s="225"/>
      <c r="O1015" s="225"/>
      <c r="P1015" s="225"/>
      <c r="Q1015" s="225"/>
      <c r="R1015" s="225"/>
      <c r="S1015" s="225"/>
      <c r="T1015" s="226"/>
      <c r="AT1015" s="227" t="s">
        <v>135</v>
      </c>
      <c r="AU1015" s="227" t="s">
        <v>82</v>
      </c>
      <c r="AV1015" s="14" t="s">
        <v>132</v>
      </c>
      <c r="AW1015" s="14" t="s">
        <v>30</v>
      </c>
      <c r="AX1015" s="14" t="s">
        <v>82</v>
      </c>
      <c r="AY1015" s="227" t="s">
        <v>125</v>
      </c>
    </row>
    <row r="1016" spans="1:65" s="2" customFormat="1" ht="16.5" customHeight="1">
      <c r="A1016" s="33"/>
      <c r="B1016" s="34"/>
      <c r="C1016" s="177" t="s">
        <v>658</v>
      </c>
      <c r="D1016" s="177" t="s">
        <v>126</v>
      </c>
      <c r="E1016" s="178" t="s">
        <v>659</v>
      </c>
      <c r="F1016" s="179" t="s">
        <v>660</v>
      </c>
      <c r="G1016" s="180" t="s">
        <v>159</v>
      </c>
      <c r="H1016" s="181">
        <v>11</v>
      </c>
      <c r="I1016" s="182"/>
      <c r="J1016" s="183">
        <f>ROUND(I1016*H1016,2)</f>
        <v>0</v>
      </c>
      <c r="K1016" s="179" t="s">
        <v>130</v>
      </c>
      <c r="L1016" s="184"/>
      <c r="M1016" s="185" t="s">
        <v>1</v>
      </c>
      <c r="N1016" s="186" t="s">
        <v>39</v>
      </c>
      <c r="O1016" s="70"/>
      <c r="P1016" s="187">
        <f>O1016*H1016</f>
        <v>0</v>
      </c>
      <c r="Q1016" s="187">
        <v>0.71499999999999997</v>
      </c>
      <c r="R1016" s="187">
        <f>Q1016*H1016</f>
        <v>7.8649999999999993</v>
      </c>
      <c r="S1016" s="187">
        <v>0</v>
      </c>
      <c r="T1016" s="188">
        <f>S1016*H1016</f>
        <v>0</v>
      </c>
      <c r="U1016" s="33"/>
      <c r="V1016" s="33"/>
      <c r="W1016" s="33"/>
      <c r="X1016" s="33"/>
      <c r="Y1016" s="33"/>
      <c r="Z1016" s="33"/>
      <c r="AA1016" s="33"/>
      <c r="AB1016" s="33"/>
      <c r="AC1016" s="33"/>
      <c r="AD1016" s="33"/>
      <c r="AE1016" s="33"/>
      <c r="AR1016" s="189" t="s">
        <v>131</v>
      </c>
      <c r="AT1016" s="189" t="s">
        <v>126</v>
      </c>
      <c r="AU1016" s="189" t="s">
        <v>82</v>
      </c>
      <c r="AY1016" s="16" t="s">
        <v>125</v>
      </c>
      <c r="BE1016" s="190">
        <f>IF(N1016="základní",J1016,0)</f>
        <v>0</v>
      </c>
      <c r="BF1016" s="190">
        <f>IF(N1016="snížená",J1016,0)</f>
        <v>0</v>
      </c>
      <c r="BG1016" s="190">
        <f>IF(N1016="zákl. přenesená",J1016,0)</f>
        <v>0</v>
      </c>
      <c r="BH1016" s="190">
        <f>IF(N1016="sníž. přenesená",J1016,0)</f>
        <v>0</v>
      </c>
      <c r="BI1016" s="190">
        <f>IF(N1016="nulová",J1016,0)</f>
        <v>0</v>
      </c>
      <c r="BJ1016" s="16" t="s">
        <v>82</v>
      </c>
      <c r="BK1016" s="190">
        <f>ROUND(I1016*H1016,2)</f>
        <v>0</v>
      </c>
      <c r="BL1016" s="16" t="s">
        <v>132</v>
      </c>
      <c r="BM1016" s="189" t="s">
        <v>661</v>
      </c>
    </row>
    <row r="1017" spans="1:65" s="2" customFormat="1">
      <c r="A1017" s="33"/>
      <c r="B1017" s="34"/>
      <c r="C1017" s="35"/>
      <c r="D1017" s="191" t="s">
        <v>134</v>
      </c>
      <c r="E1017" s="35"/>
      <c r="F1017" s="192" t="s">
        <v>660</v>
      </c>
      <c r="G1017" s="35"/>
      <c r="H1017" s="35"/>
      <c r="I1017" s="193"/>
      <c r="J1017" s="35"/>
      <c r="K1017" s="35"/>
      <c r="L1017" s="38"/>
      <c r="M1017" s="194"/>
      <c r="N1017" s="195"/>
      <c r="O1017" s="70"/>
      <c r="P1017" s="70"/>
      <c r="Q1017" s="70"/>
      <c r="R1017" s="70"/>
      <c r="S1017" s="70"/>
      <c r="T1017" s="71"/>
      <c r="U1017" s="33"/>
      <c r="V1017" s="33"/>
      <c r="W1017" s="33"/>
      <c r="X1017" s="33"/>
      <c r="Y1017" s="33"/>
      <c r="Z1017" s="33"/>
      <c r="AA1017" s="33"/>
      <c r="AB1017" s="33"/>
      <c r="AC1017" s="33"/>
      <c r="AD1017" s="33"/>
      <c r="AE1017" s="33"/>
      <c r="AT1017" s="16" t="s">
        <v>134</v>
      </c>
      <c r="AU1017" s="16" t="s">
        <v>82</v>
      </c>
    </row>
    <row r="1018" spans="1:65" s="12" customFormat="1">
      <c r="B1018" s="196"/>
      <c r="C1018" s="197"/>
      <c r="D1018" s="191" t="s">
        <v>135</v>
      </c>
      <c r="E1018" s="198" t="s">
        <v>1</v>
      </c>
      <c r="F1018" s="199" t="s">
        <v>662</v>
      </c>
      <c r="G1018" s="197"/>
      <c r="H1018" s="198" t="s">
        <v>1</v>
      </c>
      <c r="I1018" s="200"/>
      <c r="J1018" s="197"/>
      <c r="K1018" s="197"/>
      <c r="L1018" s="201"/>
      <c r="M1018" s="202"/>
      <c r="N1018" s="203"/>
      <c r="O1018" s="203"/>
      <c r="P1018" s="203"/>
      <c r="Q1018" s="203"/>
      <c r="R1018" s="203"/>
      <c r="S1018" s="203"/>
      <c r="T1018" s="204"/>
      <c r="AT1018" s="205" t="s">
        <v>135</v>
      </c>
      <c r="AU1018" s="205" t="s">
        <v>82</v>
      </c>
      <c r="AV1018" s="12" t="s">
        <v>82</v>
      </c>
      <c r="AW1018" s="12" t="s">
        <v>30</v>
      </c>
      <c r="AX1018" s="12" t="s">
        <v>74</v>
      </c>
      <c r="AY1018" s="205" t="s">
        <v>125</v>
      </c>
    </row>
    <row r="1019" spans="1:65" s="13" customFormat="1">
      <c r="B1019" s="206"/>
      <c r="C1019" s="207"/>
      <c r="D1019" s="191" t="s">
        <v>135</v>
      </c>
      <c r="E1019" s="208" t="s">
        <v>1</v>
      </c>
      <c r="F1019" s="209" t="s">
        <v>663</v>
      </c>
      <c r="G1019" s="207"/>
      <c r="H1019" s="210">
        <v>11</v>
      </c>
      <c r="I1019" s="211"/>
      <c r="J1019" s="207"/>
      <c r="K1019" s="207"/>
      <c r="L1019" s="212"/>
      <c r="M1019" s="213"/>
      <c r="N1019" s="214"/>
      <c r="O1019" s="214"/>
      <c r="P1019" s="214"/>
      <c r="Q1019" s="214"/>
      <c r="R1019" s="214"/>
      <c r="S1019" s="214"/>
      <c r="T1019" s="215"/>
      <c r="AT1019" s="216" t="s">
        <v>135</v>
      </c>
      <c r="AU1019" s="216" t="s">
        <v>82</v>
      </c>
      <c r="AV1019" s="13" t="s">
        <v>84</v>
      </c>
      <c r="AW1019" s="13" t="s">
        <v>30</v>
      </c>
      <c r="AX1019" s="13" t="s">
        <v>74</v>
      </c>
      <c r="AY1019" s="216" t="s">
        <v>125</v>
      </c>
    </row>
    <row r="1020" spans="1:65" s="14" customFormat="1">
      <c r="B1020" s="217"/>
      <c r="C1020" s="218"/>
      <c r="D1020" s="191" t="s">
        <v>135</v>
      </c>
      <c r="E1020" s="219" t="s">
        <v>1</v>
      </c>
      <c r="F1020" s="220" t="s">
        <v>138</v>
      </c>
      <c r="G1020" s="218"/>
      <c r="H1020" s="221">
        <v>11</v>
      </c>
      <c r="I1020" s="222"/>
      <c r="J1020" s="218"/>
      <c r="K1020" s="218"/>
      <c r="L1020" s="223"/>
      <c r="M1020" s="224"/>
      <c r="N1020" s="225"/>
      <c r="O1020" s="225"/>
      <c r="P1020" s="225"/>
      <c r="Q1020" s="225"/>
      <c r="R1020" s="225"/>
      <c r="S1020" s="225"/>
      <c r="T1020" s="226"/>
      <c r="AT1020" s="227" t="s">
        <v>135</v>
      </c>
      <c r="AU1020" s="227" t="s">
        <v>82</v>
      </c>
      <c r="AV1020" s="14" t="s">
        <v>132</v>
      </c>
      <c r="AW1020" s="14" t="s">
        <v>30</v>
      </c>
      <c r="AX1020" s="14" t="s">
        <v>82</v>
      </c>
      <c r="AY1020" s="227" t="s">
        <v>125</v>
      </c>
    </row>
    <row r="1021" spans="1:65" s="2" customFormat="1" ht="24.2" customHeight="1">
      <c r="A1021" s="33"/>
      <c r="B1021" s="34"/>
      <c r="C1021" s="177" t="s">
        <v>664</v>
      </c>
      <c r="D1021" s="177" t="s">
        <v>126</v>
      </c>
      <c r="E1021" s="178" t="s">
        <v>665</v>
      </c>
      <c r="F1021" s="179" t="s">
        <v>666</v>
      </c>
      <c r="G1021" s="180" t="s">
        <v>159</v>
      </c>
      <c r="H1021" s="181">
        <v>3</v>
      </c>
      <c r="I1021" s="182"/>
      <c r="J1021" s="183">
        <f>ROUND(I1021*H1021,2)</f>
        <v>0</v>
      </c>
      <c r="K1021" s="179" t="s">
        <v>130</v>
      </c>
      <c r="L1021" s="184"/>
      <c r="M1021" s="185" t="s">
        <v>1</v>
      </c>
      <c r="N1021" s="186" t="s">
        <v>39</v>
      </c>
      <c r="O1021" s="70"/>
      <c r="P1021" s="187">
        <f>O1021*H1021</f>
        <v>0</v>
      </c>
      <c r="Q1021" s="187">
        <v>0.77400000000000002</v>
      </c>
      <c r="R1021" s="187">
        <f>Q1021*H1021</f>
        <v>2.3220000000000001</v>
      </c>
      <c r="S1021" s="187">
        <v>0</v>
      </c>
      <c r="T1021" s="188">
        <f>S1021*H1021</f>
        <v>0</v>
      </c>
      <c r="U1021" s="33"/>
      <c r="V1021" s="33"/>
      <c r="W1021" s="33"/>
      <c r="X1021" s="33"/>
      <c r="Y1021" s="33"/>
      <c r="Z1021" s="33"/>
      <c r="AA1021" s="33"/>
      <c r="AB1021" s="33"/>
      <c r="AC1021" s="33"/>
      <c r="AD1021" s="33"/>
      <c r="AE1021" s="33"/>
      <c r="AR1021" s="189" t="s">
        <v>131</v>
      </c>
      <c r="AT1021" s="189" t="s">
        <v>126</v>
      </c>
      <c r="AU1021" s="189" t="s">
        <v>82</v>
      </c>
      <c r="AY1021" s="16" t="s">
        <v>125</v>
      </c>
      <c r="BE1021" s="190">
        <f>IF(N1021="základní",J1021,0)</f>
        <v>0</v>
      </c>
      <c r="BF1021" s="190">
        <f>IF(N1021="snížená",J1021,0)</f>
        <v>0</v>
      </c>
      <c r="BG1021" s="190">
        <f>IF(N1021="zákl. přenesená",J1021,0)</f>
        <v>0</v>
      </c>
      <c r="BH1021" s="190">
        <f>IF(N1021="sníž. přenesená",J1021,0)</f>
        <v>0</v>
      </c>
      <c r="BI1021" s="190">
        <f>IF(N1021="nulová",J1021,0)</f>
        <v>0</v>
      </c>
      <c r="BJ1021" s="16" t="s">
        <v>82</v>
      </c>
      <c r="BK1021" s="190">
        <f>ROUND(I1021*H1021,2)</f>
        <v>0</v>
      </c>
      <c r="BL1021" s="16" t="s">
        <v>132</v>
      </c>
      <c r="BM1021" s="189" t="s">
        <v>667</v>
      </c>
    </row>
    <row r="1022" spans="1:65" s="2" customFormat="1">
      <c r="A1022" s="33"/>
      <c r="B1022" s="34"/>
      <c r="C1022" s="35"/>
      <c r="D1022" s="191" t="s">
        <v>134</v>
      </c>
      <c r="E1022" s="35"/>
      <c r="F1022" s="192" t="s">
        <v>666</v>
      </c>
      <c r="G1022" s="35"/>
      <c r="H1022" s="35"/>
      <c r="I1022" s="193"/>
      <c r="J1022" s="35"/>
      <c r="K1022" s="35"/>
      <c r="L1022" s="38"/>
      <c r="M1022" s="194"/>
      <c r="N1022" s="195"/>
      <c r="O1022" s="70"/>
      <c r="P1022" s="70"/>
      <c r="Q1022" s="70"/>
      <c r="R1022" s="70"/>
      <c r="S1022" s="70"/>
      <c r="T1022" s="71"/>
      <c r="U1022" s="33"/>
      <c r="V1022" s="33"/>
      <c r="W1022" s="33"/>
      <c r="X1022" s="33"/>
      <c r="Y1022" s="33"/>
      <c r="Z1022" s="33"/>
      <c r="AA1022" s="33"/>
      <c r="AB1022" s="33"/>
      <c r="AC1022" s="33"/>
      <c r="AD1022" s="33"/>
      <c r="AE1022" s="33"/>
      <c r="AT1022" s="16" t="s">
        <v>134</v>
      </c>
      <c r="AU1022" s="16" t="s">
        <v>82</v>
      </c>
    </row>
    <row r="1023" spans="1:65" s="12" customFormat="1">
      <c r="B1023" s="196"/>
      <c r="C1023" s="197"/>
      <c r="D1023" s="191" t="s">
        <v>135</v>
      </c>
      <c r="E1023" s="198" t="s">
        <v>1</v>
      </c>
      <c r="F1023" s="199" t="s">
        <v>668</v>
      </c>
      <c r="G1023" s="197"/>
      <c r="H1023" s="198" t="s">
        <v>1</v>
      </c>
      <c r="I1023" s="200"/>
      <c r="J1023" s="197"/>
      <c r="K1023" s="197"/>
      <c r="L1023" s="201"/>
      <c r="M1023" s="202"/>
      <c r="N1023" s="203"/>
      <c r="O1023" s="203"/>
      <c r="P1023" s="203"/>
      <c r="Q1023" s="203"/>
      <c r="R1023" s="203"/>
      <c r="S1023" s="203"/>
      <c r="T1023" s="204"/>
      <c r="AT1023" s="205" t="s">
        <v>135</v>
      </c>
      <c r="AU1023" s="205" t="s">
        <v>82</v>
      </c>
      <c r="AV1023" s="12" t="s">
        <v>82</v>
      </c>
      <c r="AW1023" s="12" t="s">
        <v>30</v>
      </c>
      <c r="AX1023" s="12" t="s">
        <v>74</v>
      </c>
      <c r="AY1023" s="205" t="s">
        <v>125</v>
      </c>
    </row>
    <row r="1024" spans="1:65" s="13" customFormat="1">
      <c r="B1024" s="206"/>
      <c r="C1024" s="207"/>
      <c r="D1024" s="191" t="s">
        <v>135</v>
      </c>
      <c r="E1024" s="208" t="s">
        <v>1</v>
      </c>
      <c r="F1024" s="209" t="s">
        <v>82</v>
      </c>
      <c r="G1024" s="207"/>
      <c r="H1024" s="210">
        <v>1</v>
      </c>
      <c r="I1024" s="211"/>
      <c r="J1024" s="207"/>
      <c r="K1024" s="207"/>
      <c r="L1024" s="212"/>
      <c r="M1024" s="213"/>
      <c r="N1024" s="214"/>
      <c r="O1024" s="214"/>
      <c r="P1024" s="214"/>
      <c r="Q1024" s="214"/>
      <c r="R1024" s="214"/>
      <c r="S1024" s="214"/>
      <c r="T1024" s="215"/>
      <c r="AT1024" s="216" t="s">
        <v>135</v>
      </c>
      <c r="AU1024" s="216" t="s">
        <v>82</v>
      </c>
      <c r="AV1024" s="13" t="s">
        <v>84</v>
      </c>
      <c r="AW1024" s="13" t="s">
        <v>30</v>
      </c>
      <c r="AX1024" s="13" t="s">
        <v>74</v>
      </c>
      <c r="AY1024" s="216" t="s">
        <v>125</v>
      </c>
    </row>
    <row r="1025" spans="1:65" s="12" customFormat="1">
      <c r="B1025" s="196"/>
      <c r="C1025" s="197"/>
      <c r="D1025" s="191" t="s">
        <v>135</v>
      </c>
      <c r="E1025" s="198" t="s">
        <v>1</v>
      </c>
      <c r="F1025" s="199" t="s">
        <v>669</v>
      </c>
      <c r="G1025" s="197"/>
      <c r="H1025" s="198" t="s">
        <v>1</v>
      </c>
      <c r="I1025" s="200"/>
      <c r="J1025" s="197"/>
      <c r="K1025" s="197"/>
      <c r="L1025" s="201"/>
      <c r="M1025" s="202"/>
      <c r="N1025" s="203"/>
      <c r="O1025" s="203"/>
      <c r="P1025" s="203"/>
      <c r="Q1025" s="203"/>
      <c r="R1025" s="203"/>
      <c r="S1025" s="203"/>
      <c r="T1025" s="204"/>
      <c r="AT1025" s="205" t="s">
        <v>135</v>
      </c>
      <c r="AU1025" s="205" t="s">
        <v>82</v>
      </c>
      <c r="AV1025" s="12" t="s">
        <v>82</v>
      </c>
      <c r="AW1025" s="12" t="s">
        <v>30</v>
      </c>
      <c r="AX1025" s="12" t="s">
        <v>74</v>
      </c>
      <c r="AY1025" s="205" t="s">
        <v>125</v>
      </c>
    </row>
    <row r="1026" spans="1:65" s="13" customFormat="1">
      <c r="B1026" s="206"/>
      <c r="C1026" s="207"/>
      <c r="D1026" s="191" t="s">
        <v>135</v>
      </c>
      <c r="E1026" s="208" t="s">
        <v>1</v>
      </c>
      <c r="F1026" s="209" t="s">
        <v>82</v>
      </c>
      <c r="G1026" s="207"/>
      <c r="H1026" s="210">
        <v>1</v>
      </c>
      <c r="I1026" s="211"/>
      <c r="J1026" s="207"/>
      <c r="K1026" s="207"/>
      <c r="L1026" s="212"/>
      <c r="M1026" s="213"/>
      <c r="N1026" s="214"/>
      <c r="O1026" s="214"/>
      <c r="P1026" s="214"/>
      <c r="Q1026" s="214"/>
      <c r="R1026" s="214"/>
      <c r="S1026" s="214"/>
      <c r="T1026" s="215"/>
      <c r="AT1026" s="216" t="s">
        <v>135</v>
      </c>
      <c r="AU1026" s="216" t="s">
        <v>82</v>
      </c>
      <c r="AV1026" s="13" t="s">
        <v>84</v>
      </c>
      <c r="AW1026" s="13" t="s">
        <v>30</v>
      </c>
      <c r="AX1026" s="13" t="s">
        <v>74</v>
      </c>
      <c r="AY1026" s="216" t="s">
        <v>125</v>
      </c>
    </row>
    <row r="1027" spans="1:65" s="12" customFormat="1">
      <c r="B1027" s="196"/>
      <c r="C1027" s="197"/>
      <c r="D1027" s="191" t="s">
        <v>135</v>
      </c>
      <c r="E1027" s="198" t="s">
        <v>1</v>
      </c>
      <c r="F1027" s="199" t="s">
        <v>670</v>
      </c>
      <c r="G1027" s="197"/>
      <c r="H1027" s="198" t="s">
        <v>1</v>
      </c>
      <c r="I1027" s="200"/>
      <c r="J1027" s="197"/>
      <c r="K1027" s="197"/>
      <c r="L1027" s="201"/>
      <c r="M1027" s="202"/>
      <c r="N1027" s="203"/>
      <c r="O1027" s="203"/>
      <c r="P1027" s="203"/>
      <c r="Q1027" s="203"/>
      <c r="R1027" s="203"/>
      <c r="S1027" s="203"/>
      <c r="T1027" s="204"/>
      <c r="AT1027" s="205" t="s">
        <v>135</v>
      </c>
      <c r="AU1027" s="205" t="s">
        <v>82</v>
      </c>
      <c r="AV1027" s="12" t="s">
        <v>82</v>
      </c>
      <c r="AW1027" s="12" t="s">
        <v>30</v>
      </c>
      <c r="AX1027" s="12" t="s">
        <v>74</v>
      </c>
      <c r="AY1027" s="205" t="s">
        <v>125</v>
      </c>
    </row>
    <row r="1028" spans="1:65" s="13" customFormat="1">
      <c r="B1028" s="206"/>
      <c r="C1028" s="207"/>
      <c r="D1028" s="191" t="s">
        <v>135</v>
      </c>
      <c r="E1028" s="208" t="s">
        <v>1</v>
      </c>
      <c r="F1028" s="209" t="s">
        <v>82</v>
      </c>
      <c r="G1028" s="207"/>
      <c r="H1028" s="210">
        <v>1</v>
      </c>
      <c r="I1028" s="211"/>
      <c r="J1028" s="207"/>
      <c r="K1028" s="207"/>
      <c r="L1028" s="212"/>
      <c r="M1028" s="213"/>
      <c r="N1028" s="214"/>
      <c r="O1028" s="214"/>
      <c r="P1028" s="214"/>
      <c r="Q1028" s="214"/>
      <c r="R1028" s="214"/>
      <c r="S1028" s="214"/>
      <c r="T1028" s="215"/>
      <c r="AT1028" s="216" t="s">
        <v>135</v>
      </c>
      <c r="AU1028" s="216" t="s">
        <v>82</v>
      </c>
      <c r="AV1028" s="13" t="s">
        <v>84</v>
      </c>
      <c r="AW1028" s="13" t="s">
        <v>30</v>
      </c>
      <c r="AX1028" s="13" t="s">
        <v>74</v>
      </c>
      <c r="AY1028" s="216" t="s">
        <v>125</v>
      </c>
    </row>
    <row r="1029" spans="1:65" s="14" customFormat="1">
      <c r="B1029" s="217"/>
      <c r="C1029" s="218"/>
      <c r="D1029" s="191" t="s">
        <v>135</v>
      </c>
      <c r="E1029" s="219" t="s">
        <v>1</v>
      </c>
      <c r="F1029" s="220" t="s">
        <v>138</v>
      </c>
      <c r="G1029" s="218"/>
      <c r="H1029" s="221">
        <v>3</v>
      </c>
      <c r="I1029" s="222"/>
      <c r="J1029" s="218"/>
      <c r="K1029" s="218"/>
      <c r="L1029" s="223"/>
      <c r="M1029" s="224"/>
      <c r="N1029" s="225"/>
      <c r="O1029" s="225"/>
      <c r="P1029" s="225"/>
      <c r="Q1029" s="225"/>
      <c r="R1029" s="225"/>
      <c r="S1029" s="225"/>
      <c r="T1029" s="226"/>
      <c r="AT1029" s="227" t="s">
        <v>135</v>
      </c>
      <c r="AU1029" s="227" t="s">
        <v>82</v>
      </c>
      <c r="AV1029" s="14" t="s">
        <v>132</v>
      </c>
      <c r="AW1029" s="14" t="s">
        <v>30</v>
      </c>
      <c r="AX1029" s="14" t="s">
        <v>82</v>
      </c>
      <c r="AY1029" s="227" t="s">
        <v>125</v>
      </c>
    </row>
    <row r="1030" spans="1:65" s="2" customFormat="1" ht="21.75" customHeight="1">
      <c r="A1030" s="33"/>
      <c r="B1030" s="34"/>
      <c r="C1030" s="177" t="s">
        <v>671</v>
      </c>
      <c r="D1030" s="177" t="s">
        <v>126</v>
      </c>
      <c r="E1030" s="178" t="s">
        <v>672</v>
      </c>
      <c r="F1030" s="179" t="s">
        <v>673</v>
      </c>
      <c r="G1030" s="180" t="s">
        <v>159</v>
      </c>
      <c r="H1030" s="181">
        <v>2</v>
      </c>
      <c r="I1030" s="182"/>
      <c r="J1030" s="183">
        <f>ROUND(I1030*H1030,2)</f>
        <v>0</v>
      </c>
      <c r="K1030" s="179" t="s">
        <v>130</v>
      </c>
      <c r="L1030" s="184"/>
      <c r="M1030" s="185" t="s">
        <v>1</v>
      </c>
      <c r="N1030" s="186" t="s">
        <v>39</v>
      </c>
      <c r="O1030" s="70"/>
      <c r="P1030" s="187">
        <f>O1030*H1030</f>
        <v>0</v>
      </c>
      <c r="Q1030" s="187">
        <v>0.35599999999999998</v>
      </c>
      <c r="R1030" s="187">
        <f>Q1030*H1030</f>
        <v>0.71199999999999997</v>
      </c>
      <c r="S1030" s="187">
        <v>0</v>
      </c>
      <c r="T1030" s="188">
        <f>S1030*H1030</f>
        <v>0</v>
      </c>
      <c r="U1030" s="33"/>
      <c r="V1030" s="33"/>
      <c r="W1030" s="33"/>
      <c r="X1030" s="33"/>
      <c r="Y1030" s="33"/>
      <c r="Z1030" s="33"/>
      <c r="AA1030" s="33"/>
      <c r="AB1030" s="33"/>
      <c r="AC1030" s="33"/>
      <c r="AD1030" s="33"/>
      <c r="AE1030" s="33"/>
      <c r="AR1030" s="189" t="s">
        <v>131</v>
      </c>
      <c r="AT1030" s="189" t="s">
        <v>126</v>
      </c>
      <c r="AU1030" s="189" t="s">
        <v>82</v>
      </c>
      <c r="AY1030" s="16" t="s">
        <v>125</v>
      </c>
      <c r="BE1030" s="190">
        <f>IF(N1030="základní",J1030,0)</f>
        <v>0</v>
      </c>
      <c r="BF1030" s="190">
        <f>IF(N1030="snížená",J1030,0)</f>
        <v>0</v>
      </c>
      <c r="BG1030" s="190">
        <f>IF(N1030="zákl. přenesená",J1030,0)</f>
        <v>0</v>
      </c>
      <c r="BH1030" s="190">
        <f>IF(N1030="sníž. přenesená",J1030,0)</f>
        <v>0</v>
      </c>
      <c r="BI1030" s="190">
        <f>IF(N1030="nulová",J1030,0)</f>
        <v>0</v>
      </c>
      <c r="BJ1030" s="16" t="s">
        <v>82</v>
      </c>
      <c r="BK1030" s="190">
        <f>ROUND(I1030*H1030,2)</f>
        <v>0</v>
      </c>
      <c r="BL1030" s="16" t="s">
        <v>132</v>
      </c>
      <c r="BM1030" s="189" t="s">
        <v>674</v>
      </c>
    </row>
    <row r="1031" spans="1:65" s="2" customFormat="1">
      <c r="A1031" s="33"/>
      <c r="B1031" s="34"/>
      <c r="C1031" s="35"/>
      <c r="D1031" s="191" t="s">
        <v>134</v>
      </c>
      <c r="E1031" s="35"/>
      <c r="F1031" s="192" t="s">
        <v>673</v>
      </c>
      <c r="G1031" s="35"/>
      <c r="H1031" s="35"/>
      <c r="I1031" s="193"/>
      <c r="J1031" s="35"/>
      <c r="K1031" s="35"/>
      <c r="L1031" s="38"/>
      <c r="M1031" s="194"/>
      <c r="N1031" s="195"/>
      <c r="O1031" s="70"/>
      <c r="P1031" s="70"/>
      <c r="Q1031" s="70"/>
      <c r="R1031" s="70"/>
      <c r="S1031" s="70"/>
      <c r="T1031" s="71"/>
      <c r="U1031" s="33"/>
      <c r="V1031" s="33"/>
      <c r="W1031" s="33"/>
      <c r="X1031" s="33"/>
      <c r="Y1031" s="33"/>
      <c r="Z1031" s="33"/>
      <c r="AA1031" s="33"/>
      <c r="AB1031" s="33"/>
      <c r="AC1031" s="33"/>
      <c r="AD1031" s="33"/>
      <c r="AE1031" s="33"/>
      <c r="AT1031" s="16" t="s">
        <v>134</v>
      </c>
      <c r="AU1031" s="16" t="s">
        <v>82</v>
      </c>
    </row>
    <row r="1032" spans="1:65" s="12" customFormat="1">
      <c r="B1032" s="196"/>
      <c r="C1032" s="197"/>
      <c r="D1032" s="191" t="s">
        <v>135</v>
      </c>
      <c r="E1032" s="198" t="s">
        <v>1</v>
      </c>
      <c r="F1032" s="199" t="s">
        <v>668</v>
      </c>
      <c r="G1032" s="197"/>
      <c r="H1032" s="198" t="s">
        <v>1</v>
      </c>
      <c r="I1032" s="200"/>
      <c r="J1032" s="197"/>
      <c r="K1032" s="197"/>
      <c r="L1032" s="201"/>
      <c r="M1032" s="202"/>
      <c r="N1032" s="203"/>
      <c r="O1032" s="203"/>
      <c r="P1032" s="203"/>
      <c r="Q1032" s="203"/>
      <c r="R1032" s="203"/>
      <c r="S1032" s="203"/>
      <c r="T1032" s="204"/>
      <c r="AT1032" s="205" t="s">
        <v>135</v>
      </c>
      <c r="AU1032" s="205" t="s">
        <v>82</v>
      </c>
      <c r="AV1032" s="12" t="s">
        <v>82</v>
      </c>
      <c r="AW1032" s="12" t="s">
        <v>30</v>
      </c>
      <c r="AX1032" s="12" t="s">
        <v>74</v>
      </c>
      <c r="AY1032" s="205" t="s">
        <v>125</v>
      </c>
    </row>
    <row r="1033" spans="1:65" s="13" customFormat="1">
      <c r="B1033" s="206"/>
      <c r="C1033" s="207"/>
      <c r="D1033" s="191" t="s">
        <v>135</v>
      </c>
      <c r="E1033" s="208" t="s">
        <v>1</v>
      </c>
      <c r="F1033" s="209" t="s">
        <v>84</v>
      </c>
      <c r="G1033" s="207"/>
      <c r="H1033" s="210">
        <v>2</v>
      </c>
      <c r="I1033" s="211"/>
      <c r="J1033" s="207"/>
      <c r="K1033" s="207"/>
      <c r="L1033" s="212"/>
      <c r="M1033" s="213"/>
      <c r="N1033" s="214"/>
      <c r="O1033" s="214"/>
      <c r="P1033" s="214"/>
      <c r="Q1033" s="214"/>
      <c r="R1033" s="214"/>
      <c r="S1033" s="214"/>
      <c r="T1033" s="215"/>
      <c r="AT1033" s="216" t="s">
        <v>135</v>
      </c>
      <c r="AU1033" s="216" t="s">
        <v>82</v>
      </c>
      <c r="AV1033" s="13" t="s">
        <v>84</v>
      </c>
      <c r="AW1033" s="13" t="s">
        <v>30</v>
      </c>
      <c r="AX1033" s="13" t="s">
        <v>74</v>
      </c>
      <c r="AY1033" s="216" t="s">
        <v>125</v>
      </c>
    </row>
    <row r="1034" spans="1:65" s="14" customFormat="1">
      <c r="B1034" s="217"/>
      <c r="C1034" s="218"/>
      <c r="D1034" s="191" t="s">
        <v>135</v>
      </c>
      <c r="E1034" s="219" t="s">
        <v>1</v>
      </c>
      <c r="F1034" s="220" t="s">
        <v>138</v>
      </c>
      <c r="G1034" s="218"/>
      <c r="H1034" s="221">
        <v>2</v>
      </c>
      <c r="I1034" s="222"/>
      <c r="J1034" s="218"/>
      <c r="K1034" s="218"/>
      <c r="L1034" s="223"/>
      <c r="M1034" s="224"/>
      <c r="N1034" s="225"/>
      <c r="O1034" s="225"/>
      <c r="P1034" s="225"/>
      <c r="Q1034" s="225"/>
      <c r="R1034" s="225"/>
      <c r="S1034" s="225"/>
      <c r="T1034" s="226"/>
      <c r="AT1034" s="227" t="s">
        <v>135</v>
      </c>
      <c r="AU1034" s="227" t="s">
        <v>82</v>
      </c>
      <c r="AV1034" s="14" t="s">
        <v>132</v>
      </c>
      <c r="AW1034" s="14" t="s">
        <v>30</v>
      </c>
      <c r="AX1034" s="14" t="s">
        <v>82</v>
      </c>
      <c r="AY1034" s="227" t="s">
        <v>125</v>
      </c>
    </row>
    <row r="1035" spans="1:65" s="2" customFormat="1" ht="16.5" customHeight="1">
      <c r="A1035" s="33"/>
      <c r="B1035" s="34"/>
      <c r="C1035" s="177" t="s">
        <v>675</v>
      </c>
      <c r="D1035" s="177" t="s">
        <v>126</v>
      </c>
      <c r="E1035" s="178" t="s">
        <v>676</v>
      </c>
      <c r="F1035" s="179" t="s">
        <v>677</v>
      </c>
      <c r="G1035" s="180" t="s">
        <v>159</v>
      </c>
      <c r="H1035" s="181">
        <v>20</v>
      </c>
      <c r="I1035" s="182"/>
      <c r="J1035" s="183">
        <f>ROUND(I1035*H1035,2)</f>
        <v>0</v>
      </c>
      <c r="K1035" s="179" t="s">
        <v>130</v>
      </c>
      <c r="L1035" s="184"/>
      <c r="M1035" s="185" t="s">
        <v>1</v>
      </c>
      <c r="N1035" s="186" t="s">
        <v>39</v>
      </c>
      <c r="O1035" s="70"/>
      <c r="P1035" s="187">
        <f>O1035*H1035</f>
        <v>0</v>
      </c>
      <c r="Q1035" s="187">
        <v>2E-3</v>
      </c>
      <c r="R1035" s="187">
        <f>Q1035*H1035</f>
        <v>0.04</v>
      </c>
      <c r="S1035" s="187">
        <v>0</v>
      </c>
      <c r="T1035" s="188">
        <f>S1035*H1035</f>
        <v>0</v>
      </c>
      <c r="U1035" s="33"/>
      <c r="V1035" s="33"/>
      <c r="W1035" s="33"/>
      <c r="X1035" s="33"/>
      <c r="Y1035" s="33"/>
      <c r="Z1035" s="33"/>
      <c r="AA1035" s="33"/>
      <c r="AB1035" s="33"/>
      <c r="AC1035" s="33"/>
      <c r="AD1035" s="33"/>
      <c r="AE1035" s="33"/>
      <c r="AR1035" s="189" t="s">
        <v>131</v>
      </c>
      <c r="AT1035" s="189" t="s">
        <v>126</v>
      </c>
      <c r="AU1035" s="189" t="s">
        <v>82</v>
      </c>
      <c r="AY1035" s="16" t="s">
        <v>125</v>
      </c>
      <c r="BE1035" s="190">
        <f>IF(N1035="základní",J1035,0)</f>
        <v>0</v>
      </c>
      <c r="BF1035" s="190">
        <f>IF(N1035="snížená",J1035,0)</f>
        <v>0</v>
      </c>
      <c r="BG1035" s="190">
        <f>IF(N1035="zákl. přenesená",J1035,0)</f>
        <v>0</v>
      </c>
      <c r="BH1035" s="190">
        <f>IF(N1035="sníž. přenesená",J1035,0)</f>
        <v>0</v>
      </c>
      <c r="BI1035" s="190">
        <f>IF(N1035="nulová",J1035,0)</f>
        <v>0</v>
      </c>
      <c r="BJ1035" s="16" t="s">
        <v>82</v>
      </c>
      <c r="BK1035" s="190">
        <f>ROUND(I1035*H1035,2)</f>
        <v>0</v>
      </c>
      <c r="BL1035" s="16" t="s">
        <v>132</v>
      </c>
      <c r="BM1035" s="189" t="s">
        <v>678</v>
      </c>
    </row>
    <row r="1036" spans="1:65" s="2" customFormat="1">
      <c r="A1036" s="33"/>
      <c r="B1036" s="34"/>
      <c r="C1036" s="35"/>
      <c r="D1036" s="191" t="s">
        <v>134</v>
      </c>
      <c r="E1036" s="35"/>
      <c r="F1036" s="192" t="s">
        <v>677</v>
      </c>
      <c r="G1036" s="35"/>
      <c r="H1036" s="35"/>
      <c r="I1036" s="193"/>
      <c r="J1036" s="35"/>
      <c r="K1036" s="35"/>
      <c r="L1036" s="38"/>
      <c r="M1036" s="194"/>
      <c r="N1036" s="195"/>
      <c r="O1036" s="70"/>
      <c r="P1036" s="70"/>
      <c r="Q1036" s="70"/>
      <c r="R1036" s="70"/>
      <c r="S1036" s="70"/>
      <c r="T1036" s="71"/>
      <c r="U1036" s="33"/>
      <c r="V1036" s="33"/>
      <c r="W1036" s="33"/>
      <c r="X1036" s="33"/>
      <c r="Y1036" s="33"/>
      <c r="Z1036" s="33"/>
      <c r="AA1036" s="33"/>
      <c r="AB1036" s="33"/>
      <c r="AC1036" s="33"/>
      <c r="AD1036" s="33"/>
      <c r="AE1036" s="33"/>
      <c r="AT1036" s="16" t="s">
        <v>134</v>
      </c>
      <c r="AU1036" s="16" t="s">
        <v>82</v>
      </c>
    </row>
    <row r="1037" spans="1:65" s="12" customFormat="1">
      <c r="B1037" s="196"/>
      <c r="C1037" s="197"/>
      <c r="D1037" s="191" t="s">
        <v>135</v>
      </c>
      <c r="E1037" s="198" t="s">
        <v>1</v>
      </c>
      <c r="F1037" s="199" t="s">
        <v>679</v>
      </c>
      <c r="G1037" s="197"/>
      <c r="H1037" s="198" t="s">
        <v>1</v>
      </c>
      <c r="I1037" s="200"/>
      <c r="J1037" s="197"/>
      <c r="K1037" s="197"/>
      <c r="L1037" s="201"/>
      <c r="M1037" s="202"/>
      <c r="N1037" s="203"/>
      <c r="O1037" s="203"/>
      <c r="P1037" s="203"/>
      <c r="Q1037" s="203"/>
      <c r="R1037" s="203"/>
      <c r="S1037" s="203"/>
      <c r="T1037" s="204"/>
      <c r="AT1037" s="205" t="s">
        <v>135</v>
      </c>
      <c r="AU1037" s="205" t="s">
        <v>82</v>
      </c>
      <c r="AV1037" s="12" t="s">
        <v>82</v>
      </c>
      <c r="AW1037" s="12" t="s">
        <v>30</v>
      </c>
      <c r="AX1037" s="12" t="s">
        <v>74</v>
      </c>
      <c r="AY1037" s="205" t="s">
        <v>125</v>
      </c>
    </row>
    <row r="1038" spans="1:65" s="13" customFormat="1">
      <c r="B1038" s="206"/>
      <c r="C1038" s="207"/>
      <c r="D1038" s="191" t="s">
        <v>135</v>
      </c>
      <c r="E1038" s="208" t="s">
        <v>1</v>
      </c>
      <c r="F1038" s="209" t="s">
        <v>680</v>
      </c>
      <c r="G1038" s="207"/>
      <c r="H1038" s="210">
        <v>14</v>
      </c>
      <c r="I1038" s="211"/>
      <c r="J1038" s="207"/>
      <c r="K1038" s="207"/>
      <c r="L1038" s="212"/>
      <c r="M1038" s="213"/>
      <c r="N1038" s="214"/>
      <c r="O1038" s="214"/>
      <c r="P1038" s="214"/>
      <c r="Q1038" s="214"/>
      <c r="R1038" s="214"/>
      <c r="S1038" s="214"/>
      <c r="T1038" s="215"/>
      <c r="AT1038" s="216" t="s">
        <v>135</v>
      </c>
      <c r="AU1038" s="216" t="s">
        <v>82</v>
      </c>
      <c r="AV1038" s="13" t="s">
        <v>84</v>
      </c>
      <c r="AW1038" s="13" t="s">
        <v>30</v>
      </c>
      <c r="AX1038" s="13" t="s">
        <v>74</v>
      </c>
      <c r="AY1038" s="216" t="s">
        <v>125</v>
      </c>
    </row>
    <row r="1039" spans="1:65" s="12" customFormat="1">
      <c r="B1039" s="196"/>
      <c r="C1039" s="197"/>
      <c r="D1039" s="191" t="s">
        <v>135</v>
      </c>
      <c r="E1039" s="198" t="s">
        <v>1</v>
      </c>
      <c r="F1039" s="199" t="s">
        <v>681</v>
      </c>
      <c r="G1039" s="197"/>
      <c r="H1039" s="198" t="s">
        <v>1</v>
      </c>
      <c r="I1039" s="200"/>
      <c r="J1039" s="197"/>
      <c r="K1039" s="197"/>
      <c r="L1039" s="201"/>
      <c r="M1039" s="202"/>
      <c r="N1039" s="203"/>
      <c r="O1039" s="203"/>
      <c r="P1039" s="203"/>
      <c r="Q1039" s="203"/>
      <c r="R1039" s="203"/>
      <c r="S1039" s="203"/>
      <c r="T1039" s="204"/>
      <c r="AT1039" s="205" t="s">
        <v>135</v>
      </c>
      <c r="AU1039" s="205" t="s">
        <v>82</v>
      </c>
      <c r="AV1039" s="12" t="s">
        <v>82</v>
      </c>
      <c r="AW1039" s="12" t="s">
        <v>30</v>
      </c>
      <c r="AX1039" s="12" t="s">
        <v>74</v>
      </c>
      <c r="AY1039" s="205" t="s">
        <v>125</v>
      </c>
    </row>
    <row r="1040" spans="1:65" s="13" customFormat="1">
      <c r="B1040" s="206"/>
      <c r="C1040" s="207"/>
      <c r="D1040" s="191" t="s">
        <v>135</v>
      </c>
      <c r="E1040" s="208" t="s">
        <v>1</v>
      </c>
      <c r="F1040" s="209" t="s">
        <v>84</v>
      </c>
      <c r="G1040" s="207"/>
      <c r="H1040" s="210">
        <v>2</v>
      </c>
      <c r="I1040" s="211"/>
      <c r="J1040" s="207"/>
      <c r="K1040" s="207"/>
      <c r="L1040" s="212"/>
      <c r="M1040" s="213"/>
      <c r="N1040" s="214"/>
      <c r="O1040" s="214"/>
      <c r="P1040" s="214"/>
      <c r="Q1040" s="214"/>
      <c r="R1040" s="214"/>
      <c r="S1040" s="214"/>
      <c r="T1040" s="215"/>
      <c r="AT1040" s="216" t="s">
        <v>135</v>
      </c>
      <c r="AU1040" s="216" t="s">
        <v>82</v>
      </c>
      <c r="AV1040" s="13" t="s">
        <v>84</v>
      </c>
      <c r="AW1040" s="13" t="s">
        <v>30</v>
      </c>
      <c r="AX1040" s="13" t="s">
        <v>74</v>
      </c>
      <c r="AY1040" s="216" t="s">
        <v>125</v>
      </c>
    </row>
    <row r="1041" spans="1:65" s="12" customFormat="1">
      <c r="B1041" s="196"/>
      <c r="C1041" s="197"/>
      <c r="D1041" s="191" t="s">
        <v>135</v>
      </c>
      <c r="E1041" s="198" t="s">
        <v>1</v>
      </c>
      <c r="F1041" s="199" t="s">
        <v>504</v>
      </c>
      <c r="G1041" s="197"/>
      <c r="H1041" s="198" t="s">
        <v>1</v>
      </c>
      <c r="I1041" s="200"/>
      <c r="J1041" s="197"/>
      <c r="K1041" s="197"/>
      <c r="L1041" s="201"/>
      <c r="M1041" s="202"/>
      <c r="N1041" s="203"/>
      <c r="O1041" s="203"/>
      <c r="P1041" s="203"/>
      <c r="Q1041" s="203"/>
      <c r="R1041" s="203"/>
      <c r="S1041" s="203"/>
      <c r="T1041" s="204"/>
      <c r="AT1041" s="205" t="s">
        <v>135</v>
      </c>
      <c r="AU1041" s="205" t="s">
        <v>82</v>
      </c>
      <c r="AV1041" s="12" t="s">
        <v>82</v>
      </c>
      <c r="AW1041" s="12" t="s">
        <v>30</v>
      </c>
      <c r="AX1041" s="12" t="s">
        <v>74</v>
      </c>
      <c r="AY1041" s="205" t="s">
        <v>125</v>
      </c>
    </row>
    <row r="1042" spans="1:65" s="13" customFormat="1">
      <c r="B1042" s="206"/>
      <c r="C1042" s="207"/>
      <c r="D1042" s="191" t="s">
        <v>135</v>
      </c>
      <c r="E1042" s="208" t="s">
        <v>1</v>
      </c>
      <c r="F1042" s="209" t="s">
        <v>84</v>
      </c>
      <c r="G1042" s="207"/>
      <c r="H1042" s="210">
        <v>2</v>
      </c>
      <c r="I1042" s="211"/>
      <c r="J1042" s="207"/>
      <c r="K1042" s="207"/>
      <c r="L1042" s="212"/>
      <c r="M1042" s="213"/>
      <c r="N1042" s="214"/>
      <c r="O1042" s="214"/>
      <c r="P1042" s="214"/>
      <c r="Q1042" s="214"/>
      <c r="R1042" s="214"/>
      <c r="S1042" s="214"/>
      <c r="T1042" s="215"/>
      <c r="AT1042" s="216" t="s">
        <v>135</v>
      </c>
      <c r="AU1042" s="216" t="s">
        <v>82</v>
      </c>
      <c r="AV1042" s="13" t="s">
        <v>84</v>
      </c>
      <c r="AW1042" s="13" t="s">
        <v>30</v>
      </c>
      <c r="AX1042" s="13" t="s">
        <v>74</v>
      </c>
      <c r="AY1042" s="216" t="s">
        <v>125</v>
      </c>
    </row>
    <row r="1043" spans="1:65" s="12" customFormat="1">
      <c r="B1043" s="196"/>
      <c r="C1043" s="197"/>
      <c r="D1043" s="191" t="s">
        <v>135</v>
      </c>
      <c r="E1043" s="198" t="s">
        <v>1</v>
      </c>
      <c r="F1043" s="199" t="s">
        <v>396</v>
      </c>
      <c r="G1043" s="197"/>
      <c r="H1043" s="198" t="s">
        <v>1</v>
      </c>
      <c r="I1043" s="200"/>
      <c r="J1043" s="197"/>
      <c r="K1043" s="197"/>
      <c r="L1043" s="201"/>
      <c r="M1043" s="202"/>
      <c r="N1043" s="203"/>
      <c r="O1043" s="203"/>
      <c r="P1043" s="203"/>
      <c r="Q1043" s="203"/>
      <c r="R1043" s="203"/>
      <c r="S1043" s="203"/>
      <c r="T1043" s="204"/>
      <c r="AT1043" s="205" t="s">
        <v>135</v>
      </c>
      <c r="AU1043" s="205" t="s">
        <v>82</v>
      </c>
      <c r="AV1043" s="12" t="s">
        <v>82</v>
      </c>
      <c r="AW1043" s="12" t="s">
        <v>30</v>
      </c>
      <c r="AX1043" s="12" t="s">
        <v>74</v>
      </c>
      <c r="AY1043" s="205" t="s">
        <v>125</v>
      </c>
    </row>
    <row r="1044" spans="1:65" s="13" customFormat="1">
      <c r="B1044" s="206"/>
      <c r="C1044" s="207"/>
      <c r="D1044" s="191" t="s">
        <v>135</v>
      </c>
      <c r="E1044" s="208" t="s">
        <v>1</v>
      </c>
      <c r="F1044" s="209" t="s">
        <v>84</v>
      </c>
      <c r="G1044" s="207"/>
      <c r="H1044" s="210">
        <v>2</v>
      </c>
      <c r="I1044" s="211"/>
      <c r="J1044" s="207"/>
      <c r="K1044" s="207"/>
      <c r="L1044" s="212"/>
      <c r="M1044" s="213"/>
      <c r="N1044" s="214"/>
      <c r="O1044" s="214"/>
      <c r="P1044" s="214"/>
      <c r="Q1044" s="214"/>
      <c r="R1044" s="214"/>
      <c r="S1044" s="214"/>
      <c r="T1044" s="215"/>
      <c r="AT1044" s="216" t="s">
        <v>135</v>
      </c>
      <c r="AU1044" s="216" t="s">
        <v>82</v>
      </c>
      <c r="AV1044" s="13" t="s">
        <v>84</v>
      </c>
      <c r="AW1044" s="13" t="s">
        <v>30</v>
      </c>
      <c r="AX1044" s="13" t="s">
        <v>74</v>
      </c>
      <c r="AY1044" s="216" t="s">
        <v>125</v>
      </c>
    </row>
    <row r="1045" spans="1:65" s="14" customFormat="1">
      <c r="B1045" s="217"/>
      <c r="C1045" s="218"/>
      <c r="D1045" s="191" t="s">
        <v>135</v>
      </c>
      <c r="E1045" s="219" t="s">
        <v>1</v>
      </c>
      <c r="F1045" s="220" t="s">
        <v>138</v>
      </c>
      <c r="G1045" s="218"/>
      <c r="H1045" s="221">
        <v>20</v>
      </c>
      <c r="I1045" s="222"/>
      <c r="J1045" s="218"/>
      <c r="K1045" s="218"/>
      <c r="L1045" s="223"/>
      <c r="M1045" s="224"/>
      <c r="N1045" s="225"/>
      <c r="O1045" s="225"/>
      <c r="P1045" s="225"/>
      <c r="Q1045" s="225"/>
      <c r="R1045" s="225"/>
      <c r="S1045" s="225"/>
      <c r="T1045" s="226"/>
      <c r="AT1045" s="227" t="s">
        <v>135</v>
      </c>
      <c r="AU1045" s="227" t="s">
        <v>82</v>
      </c>
      <c r="AV1045" s="14" t="s">
        <v>132</v>
      </c>
      <c r="AW1045" s="14" t="s">
        <v>30</v>
      </c>
      <c r="AX1045" s="14" t="s">
        <v>82</v>
      </c>
      <c r="AY1045" s="227" t="s">
        <v>125</v>
      </c>
    </row>
    <row r="1046" spans="1:65" s="2" customFormat="1" ht="37.9" customHeight="1">
      <c r="A1046" s="33"/>
      <c r="B1046" s="34"/>
      <c r="C1046" s="177" t="s">
        <v>682</v>
      </c>
      <c r="D1046" s="177" t="s">
        <v>126</v>
      </c>
      <c r="E1046" s="178" t="s">
        <v>683</v>
      </c>
      <c r="F1046" s="179" t="s">
        <v>684</v>
      </c>
      <c r="G1046" s="180" t="s">
        <v>159</v>
      </c>
      <c r="H1046" s="181">
        <v>4</v>
      </c>
      <c r="I1046" s="182"/>
      <c r="J1046" s="183">
        <f>ROUND(I1046*H1046,2)</f>
        <v>0</v>
      </c>
      <c r="K1046" s="179" t="s">
        <v>130</v>
      </c>
      <c r="L1046" s="184"/>
      <c r="M1046" s="185" t="s">
        <v>1</v>
      </c>
      <c r="N1046" s="186" t="s">
        <v>39</v>
      </c>
      <c r="O1046" s="70"/>
      <c r="P1046" s="187">
        <f>O1046*H1046</f>
        <v>0</v>
      </c>
      <c r="Q1046" s="187">
        <v>0</v>
      </c>
      <c r="R1046" s="187">
        <f>Q1046*H1046</f>
        <v>0</v>
      </c>
      <c r="S1046" s="187">
        <v>0</v>
      </c>
      <c r="T1046" s="188">
        <f>S1046*H1046</f>
        <v>0</v>
      </c>
      <c r="U1046" s="33"/>
      <c r="V1046" s="33"/>
      <c r="W1046" s="33"/>
      <c r="X1046" s="33"/>
      <c r="Y1046" s="33"/>
      <c r="Z1046" s="33"/>
      <c r="AA1046" s="33"/>
      <c r="AB1046" s="33"/>
      <c r="AC1046" s="33"/>
      <c r="AD1046" s="33"/>
      <c r="AE1046" s="33"/>
      <c r="AR1046" s="189" t="s">
        <v>131</v>
      </c>
      <c r="AT1046" s="189" t="s">
        <v>126</v>
      </c>
      <c r="AU1046" s="189" t="s">
        <v>82</v>
      </c>
      <c r="AY1046" s="16" t="s">
        <v>125</v>
      </c>
      <c r="BE1046" s="190">
        <f>IF(N1046="základní",J1046,0)</f>
        <v>0</v>
      </c>
      <c r="BF1046" s="190">
        <f>IF(N1046="snížená",J1046,0)</f>
        <v>0</v>
      </c>
      <c r="BG1046" s="190">
        <f>IF(N1046="zákl. přenesená",J1046,0)</f>
        <v>0</v>
      </c>
      <c r="BH1046" s="190">
        <f>IF(N1046="sníž. přenesená",J1046,0)</f>
        <v>0</v>
      </c>
      <c r="BI1046" s="190">
        <f>IF(N1046="nulová",J1046,0)</f>
        <v>0</v>
      </c>
      <c r="BJ1046" s="16" t="s">
        <v>82</v>
      </c>
      <c r="BK1046" s="190">
        <f>ROUND(I1046*H1046,2)</f>
        <v>0</v>
      </c>
      <c r="BL1046" s="16" t="s">
        <v>132</v>
      </c>
      <c r="BM1046" s="189" t="s">
        <v>685</v>
      </c>
    </row>
    <row r="1047" spans="1:65" s="2" customFormat="1" ht="19.5">
      <c r="A1047" s="33"/>
      <c r="B1047" s="34"/>
      <c r="C1047" s="35"/>
      <c r="D1047" s="191" t="s">
        <v>134</v>
      </c>
      <c r="E1047" s="35"/>
      <c r="F1047" s="192" t="s">
        <v>684</v>
      </c>
      <c r="G1047" s="35"/>
      <c r="H1047" s="35"/>
      <c r="I1047" s="193"/>
      <c r="J1047" s="35"/>
      <c r="K1047" s="35"/>
      <c r="L1047" s="38"/>
      <c r="M1047" s="194"/>
      <c r="N1047" s="195"/>
      <c r="O1047" s="70"/>
      <c r="P1047" s="70"/>
      <c r="Q1047" s="70"/>
      <c r="R1047" s="70"/>
      <c r="S1047" s="70"/>
      <c r="T1047" s="71"/>
      <c r="U1047" s="33"/>
      <c r="V1047" s="33"/>
      <c r="W1047" s="33"/>
      <c r="X1047" s="33"/>
      <c r="Y1047" s="33"/>
      <c r="Z1047" s="33"/>
      <c r="AA1047" s="33"/>
      <c r="AB1047" s="33"/>
      <c r="AC1047" s="33"/>
      <c r="AD1047" s="33"/>
      <c r="AE1047" s="33"/>
      <c r="AT1047" s="16" t="s">
        <v>134</v>
      </c>
      <c r="AU1047" s="16" t="s">
        <v>82</v>
      </c>
    </row>
    <row r="1048" spans="1:65" s="12" customFormat="1">
      <c r="B1048" s="196"/>
      <c r="C1048" s="197"/>
      <c r="D1048" s="191" t="s">
        <v>135</v>
      </c>
      <c r="E1048" s="198" t="s">
        <v>1</v>
      </c>
      <c r="F1048" s="199" t="s">
        <v>193</v>
      </c>
      <c r="G1048" s="197"/>
      <c r="H1048" s="198" t="s">
        <v>1</v>
      </c>
      <c r="I1048" s="200"/>
      <c r="J1048" s="197"/>
      <c r="K1048" s="197"/>
      <c r="L1048" s="201"/>
      <c r="M1048" s="202"/>
      <c r="N1048" s="203"/>
      <c r="O1048" s="203"/>
      <c r="P1048" s="203"/>
      <c r="Q1048" s="203"/>
      <c r="R1048" s="203"/>
      <c r="S1048" s="203"/>
      <c r="T1048" s="204"/>
      <c r="AT1048" s="205" t="s">
        <v>135</v>
      </c>
      <c r="AU1048" s="205" t="s">
        <v>82</v>
      </c>
      <c r="AV1048" s="12" t="s">
        <v>82</v>
      </c>
      <c r="AW1048" s="12" t="s">
        <v>30</v>
      </c>
      <c r="AX1048" s="12" t="s">
        <v>74</v>
      </c>
      <c r="AY1048" s="205" t="s">
        <v>125</v>
      </c>
    </row>
    <row r="1049" spans="1:65" s="13" customFormat="1">
      <c r="B1049" s="206"/>
      <c r="C1049" s="207"/>
      <c r="D1049" s="191" t="s">
        <v>135</v>
      </c>
      <c r="E1049" s="208" t="s">
        <v>1</v>
      </c>
      <c r="F1049" s="209" t="s">
        <v>82</v>
      </c>
      <c r="G1049" s="207"/>
      <c r="H1049" s="210">
        <v>1</v>
      </c>
      <c r="I1049" s="211"/>
      <c r="J1049" s="207"/>
      <c r="K1049" s="207"/>
      <c r="L1049" s="212"/>
      <c r="M1049" s="213"/>
      <c r="N1049" s="214"/>
      <c r="O1049" s="214"/>
      <c r="P1049" s="214"/>
      <c r="Q1049" s="214"/>
      <c r="R1049" s="214"/>
      <c r="S1049" s="214"/>
      <c r="T1049" s="215"/>
      <c r="AT1049" s="216" t="s">
        <v>135</v>
      </c>
      <c r="AU1049" s="216" t="s">
        <v>82</v>
      </c>
      <c r="AV1049" s="13" t="s">
        <v>84</v>
      </c>
      <c r="AW1049" s="13" t="s">
        <v>30</v>
      </c>
      <c r="AX1049" s="13" t="s">
        <v>74</v>
      </c>
      <c r="AY1049" s="216" t="s">
        <v>125</v>
      </c>
    </row>
    <row r="1050" spans="1:65" s="12" customFormat="1">
      <c r="B1050" s="196"/>
      <c r="C1050" s="197"/>
      <c r="D1050" s="191" t="s">
        <v>135</v>
      </c>
      <c r="E1050" s="198" t="s">
        <v>1</v>
      </c>
      <c r="F1050" s="199" t="s">
        <v>185</v>
      </c>
      <c r="G1050" s="197"/>
      <c r="H1050" s="198" t="s">
        <v>1</v>
      </c>
      <c r="I1050" s="200"/>
      <c r="J1050" s="197"/>
      <c r="K1050" s="197"/>
      <c r="L1050" s="201"/>
      <c r="M1050" s="202"/>
      <c r="N1050" s="203"/>
      <c r="O1050" s="203"/>
      <c r="P1050" s="203"/>
      <c r="Q1050" s="203"/>
      <c r="R1050" s="203"/>
      <c r="S1050" s="203"/>
      <c r="T1050" s="204"/>
      <c r="AT1050" s="205" t="s">
        <v>135</v>
      </c>
      <c r="AU1050" s="205" t="s">
        <v>82</v>
      </c>
      <c r="AV1050" s="12" t="s">
        <v>82</v>
      </c>
      <c r="AW1050" s="12" t="s">
        <v>30</v>
      </c>
      <c r="AX1050" s="12" t="s">
        <v>74</v>
      </c>
      <c r="AY1050" s="205" t="s">
        <v>125</v>
      </c>
    </row>
    <row r="1051" spans="1:65" s="13" customFormat="1">
      <c r="B1051" s="206"/>
      <c r="C1051" s="207"/>
      <c r="D1051" s="191" t="s">
        <v>135</v>
      </c>
      <c r="E1051" s="208" t="s">
        <v>1</v>
      </c>
      <c r="F1051" s="209" t="s">
        <v>82</v>
      </c>
      <c r="G1051" s="207"/>
      <c r="H1051" s="210">
        <v>1</v>
      </c>
      <c r="I1051" s="211"/>
      <c r="J1051" s="207"/>
      <c r="K1051" s="207"/>
      <c r="L1051" s="212"/>
      <c r="M1051" s="213"/>
      <c r="N1051" s="214"/>
      <c r="O1051" s="214"/>
      <c r="P1051" s="214"/>
      <c r="Q1051" s="214"/>
      <c r="R1051" s="214"/>
      <c r="S1051" s="214"/>
      <c r="T1051" s="215"/>
      <c r="AT1051" s="216" t="s">
        <v>135</v>
      </c>
      <c r="AU1051" s="216" t="s">
        <v>82</v>
      </c>
      <c r="AV1051" s="13" t="s">
        <v>84</v>
      </c>
      <c r="AW1051" s="13" t="s">
        <v>30</v>
      </c>
      <c r="AX1051" s="13" t="s">
        <v>74</v>
      </c>
      <c r="AY1051" s="216" t="s">
        <v>125</v>
      </c>
    </row>
    <row r="1052" spans="1:65" s="12" customFormat="1">
      <c r="B1052" s="196"/>
      <c r="C1052" s="197"/>
      <c r="D1052" s="191" t="s">
        <v>135</v>
      </c>
      <c r="E1052" s="198" t="s">
        <v>1</v>
      </c>
      <c r="F1052" s="199" t="s">
        <v>186</v>
      </c>
      <c r="G1052" s="197"/>
      <c r="H1052" s="198" t="s">
        <v>1</v>
      </c>
      <c r="I1052" s="200"/>
      <c r="J1052" s="197"/>
      <c r="K1052" s="197"/>
      <c r="L1052" s="201"/>
      <c r="M1052" s="202"/>
      <c r="N1052" s="203"/>
      <c r="O1052" s="203"/>
      <c r="P1052" s="203"/>
      <c r="Q1052" s="203"/>
      <c r="R1052" s="203"/>
      <c r="S1052" s="203"/>
      <c r="T1052" s="204"/>
      <c r="AT1052" s="205" t="s">
        <v>135</v>
      </c>
      <c r="AU1052" s="205" t="s">
        <v>82</v>
      </c>
      <c r="AV1052" s="12" t="s">
        <v>82</v>
      </c>
      <c r="AW1052" s="12" t="s">
        <v>30</v>
      </c>
      <c r="AX1052" s="12" t="s">
        <v>74</v>
      </c>
      <c r="AY1052" s="205" t="s">
        <v>125</v>
      </c>
    </row>
    <row r="1053" spans="1:65" s="13" customFormat="1">
      <c r="B1053" s="206"/>
      <c r="C1053" s="207"/>
      <c r="D1053" s="191" t="s">
        <v>135</v>
      </c>
      <c r="E1053" s="208" t="s">
        <v>1</v>
      </c>
      <c r="F1053" s="209" t="s">
        <v>82</v>
      </c>
      <c r="G1053" s="207"/>
      <c r="H1053" s="210">
        <v>1</v>
      </c>
      <c r="I1053" s="211"/>
      <c r="J1053" s="207"/>
      <c r="K1053" s="207"/>
      <c r="L1053" s="212"/>
      <c r="M1053" s="213"/>
      <c r="N1053" s="214"/>
      <c r="O1053" s="214"/>
      <c r="P1053" s="214"/>
      <c r="Q1053" s="214"/>
      <c r="R1053" s="214"/>
      <c r="S1053" s="214"/>
      <c r="T1053" s="215"/>
      <c r="AT1053" s="216" t="s">
        <v>135</v>
      </c>
      <c r="AU1053" s="216" t="s">
        <v>82</v>
      </c>
      <c r="AV1053" s="13" t="s">
        <v>84</v>
      </c>
      <c r="AW1053" s="13" t="s">
        <v>30</v>
      </c>
      <c r="AX1053" s="13" t="s">
        <v>74</v>
      </c>
      <c r="AY1053" s="216" t="s">
        <v>125</v>
      </c>
    </row>
    <row r="1054" spans="1:65" s="12" customFormat="1">
      <c r="B1054" s="196"/>
      <c r="C1054" s="197"/>
      <c r="D1054" s="191" t="s">
        <v>135</v>
      </c>
      <c r="E1054" s="198" t="s">
        <v>1</v>
      </c>
      <c r="F1054" s="199" t="s">
        <v>279</v>
      </c>
      <c r="G1054" s="197"/>
      <c r="H1054" s="198" t="s">
        <v>1</v>
      </c>
      <c r="I1054" s="200"/>
      <c r="J1054" s="197"/>
      <c r="K1054" s="197"/>
      <c r="L1054" s="201"/>
      <c r="M1054" s="202"/>
      <c r="N1054" s="203"/>
      <c r="O1054" s="203"/>
      <c r="P1054" s="203"/>
      <c r="Q1054" s="203"/>
      <c r="R1054" s="203"/>
      <c r="S1054" s="203"/>
      <c r="T1054" s="204"/>
      <c r="AT1054" s="205" t="s">
        <v>135</v>
      </c>
      <c r="AU1054" s="205" t="s">
        <v>82</v>
      </c>
      <c r="AV1054" s="12" t="s">
        <v>82</v>
      </c>
      <c r="AW1054" s="12" t="s">
        <v>30</v>
      </c>
      <c r="AX1054" s="12" t="s">
        <v>74</v>
      </c>
      <c r="AY1054" s="205" t="s">
        <v>125</v>
      </c>
    </row>
    <row r="1055" spans="1:65" s="13" customFormat="1">
      <c r="B1055" s="206"/>
      <c r="C1055" s="207"/>
      <c r="D1055" s="191" t="s">
        <v>135</v>
      </c>
      <c r="E1055" s="208" t="s">
        <v>1</v>
      </c>
      <c r="F1055" s="209" t="s">
        <v>82</v>
      </c>
      <c r="G1055" s="207"/>
      <c r="H1055" s="210">
        <v>1</v>
      </c>
      <c r="I1055" s="211"/>
      <c r="J1055" s="207"/>
      <c r="K1055" s="207"/>
      <c r="L1055" s="212"/>
      <c r="M1055" s="213"/>
      <c r="N1055" s="214"/>
      <c r="O1055" s="214"/>
      <c r="P1055" s="214"/>
      <c r="Q1055" s="214"/>
      <c r="R1055" s="214"/>
      <c r="S1055" s="214"/>
      <c r="T1055" s="215"/>
      <c r="AT1055" s="216" t="s">
        <v>135</v>
      </c>
      <c r="AU1055" s="216" t="s">
        <v>82</v>
      </c>
      <c r="AV1055" s="13" t="s">
        <v>84</v>
      </c>
      <c r="AW1055" s="13" t="s">
        <v>30</v>
      </c>
      <c r="AX1055" s="13" t="s">
        <v>74</v>
      </c>
      <c r="AY1055" s="216" t="s">
        <v>125</v>
      </c>
    </row>
    <row r="1056" spans="1:65" s="14" customFormat="1">
      <c r="B1056" s="217"/>
      <c r="C1056" s="218"/>
      <c r="D1056" s="191" t="s">
        <v>135</v>
      </c>
      <c r="E1056" s="219" t="s">
        <v>1</v>
      </c>
      <c r="F1056" s="220" t="s">
        <v>138</v>
      </c>
      <c r="G1056" s="218"/>
      <c r="H1056" s="221">
        <v>4</v>
      </c>
      <c r="I1056" s="222"/>
      <c r="J1056" s="218"/>
      <c r="K1056" s="218"/>
      <c r="L1056" s="223"/>
      <c r="M1056" s="224"/>
      <c r="N1056" s="225"/>
      <c r="O1056" s="225"/>
      <c r="P1056" s="225"/>
      <c r="Q1056" s="225"/>
      <c r="R1056" s="225"/>
      <c r="S1056" s="225"/>
      <c r="T1056" s="226"/>
      <c r="AT1056" s="227" t="s">
        <v>135</v>
      </c>
      <c r="AU1056" s="227" t="s">
        <v>82</v>
      </c>
      <c r="AV1056" s="14" t="s">
        <v>132</v>
      </c>
      <c r="AW1056" s="14" t="s">
        <v>30</v>
      </c>
      <c r="AX1056" s="14" t="s">
        <v>82</v>
      </c>
      <c r="AY1056" s="227" t="s">
        <v>125</v>
      </c>
    </row>
    <row r="1057" spans="1:65" s="2" customFormat="1" ht="37.9" customHeight="1">
      <c r="A1057" s="33"/>
      <c r="B1057" s="34"/>
      <c r="C1057" s="177" t="s">
        <v>686</v>
      </c>
      <c r="D1057" s="177" t="s">
        <v>126</v>
      </c>
      <c r="E1057" s="178" t="s">
        <v>687</v>
      </c>
      <c r="F1057" s="179" t="s">
        <v>688</v>
      </c>
      <c r="G1057" s="180" t="s">
        <v>159</v>
      </c>
      <c r="H1057" s="181">
        <v>16</v>
      </c>
      <c r="I1057" s="182"/>
      <c r="J1057" s="183">
        <f>ROUND(I1057*H1057,2)</f>
        <v>0</v>
      </c>
      <c r="K1057" s="179" t="s">
        <v>130</v>
      </c>
      <c r="L1057" s="184"/>
      <c r="M1057" s="185" t="s">
        <v>1</v>
      </c>
      <c r="N1057" s="186" t="s">
        <v>39</v>
      </c>
      <c r="O1057" s="70"/>
      <c r="P1057" s="187">
        <f>O1057*H1057</f>
        <v>0</v>
      </c>
      <c r="Q1057" s="187">
        <v>0</v>
      </c>
      <c r="R1057" s="187">
        <f>Q1057*H1057</f>
        <v>0</v>
      </c>
      <c r="S1057" s="187">
        <v>0</v>
      </c>
      <c r="T1057" s="188">
        <f>S1057*H1057</f>
        <v>0</v>
      </c>
      <c r="U1057" s="33"/>
      <c r="V1057" s="33"/>
      <c r="W1057" s="33"/>
      <c r="X1057" s="33"/>
      <c r="Y1057" s="33"/>
      <c r="Z1057" s="33"/>
      <c r="AA1057" s="33"/>
      <c r="AB1057" s="33"/>
      <c r="AC1057" s="33"/>
      <c r="AD1057" s="33"/>
      <c r="AE1057" s="33"/>
      <c r="AR1057" s="189" t="s">
        <v>131</v>
      </c>
      <c r="AT1057" s="189" t="s">
        <v>126</v>
      </c>
      <c r="AU1057" s="189" t="s">
        <v>82</v>
      </c>
      <c r="AY1057" s="16" t="s">
        <v>125</v>
      </c>
      <c r="BE1057" s="190">
        <f>IF(N1057="základní",J1057,0)</f>
        <v>0</v>
      </c>
      <c r="BF1057" s="190">
        <f>IF(N1057="snížená",J1057,0)</f>
        <v>0</v>
      </c>
      <c r="BG1057" s="190">
        <f>IF(N1057="zákl. přenesená",J1057,0)</f>
        <v>0</v>
      </c>
      <c r="BH1057" s="190">
        <f>IF(N1057="sníž. přenesená",J1057,0)</f>
        <v>0</v>
      </c>
      <c r="BI1057" s="190">
        <f>IF(N1057="nulová",J1057,0)</f>
        <v>0</v>
      </c>
      <c r="BJ1057" s="16" t="s">
        <v>82</v>
      </c>
      <c r="BK1057" s="190">
        <f>ROUND(I1057*H1057,2)</f>
        <v>0</v>
      </c>
      <c r="BL1057" s="16" t="s">
        <v>132</v>
      </c>
      <c r="BM1057" s="189" t="s">
        <v>689</v>
      </c>
    </row>
    <row r="1058" spans="1:65" s="2" customFormat="1" ht="19.5">
      <c r="A1058" s="33"/>
      <c r="B1058" s="34"/>
      <c r="C1058" s="35"/>
      <c r="D1058" s="191" t="s">
        <v>134</v>
      </c>
      <c r="E1058" s="35"/>
      <c r="F1058" s="192" t="s">
        <v>688</v>
      </c>
      <c r="G1058" s="35"/>
      <c r="H1058" s="35"/>
      <c r="I1058" s="193"/>
      <c r="J1058" s="35"/>
      <c r="K1058" s="35"/>
      <c r="L1058" s="38"/>
      <c r="M1058" s="194"/>
      <c r="N1058" s="195"/>
      <c r="O1058" s="70"/>
      <c r="P1058" s="70"/>
      <c r="Q1058" s="70"/>
      <c r="R1058" s="70"/>
      <c r="S1058" s="70"/>
      <c r="T1058" s="71"/>
      <c r="U1058" s="33"/>
      <c r="V1058" s="33"/>
      <c r="W1058" s="33"/>
      <c r="X1058" s="33"/>
      <c r="Y1058" s="33"/>
      <c r="Z1058" s="33"/>
      <c r="AA1058" s="33"/>
      <c r="AB1058" s="33"/>
      <c r="AC1058" s="33"/>
      <c r="AD1058" s="33"/>
      <c r="AE1058" s="33"/>
      <c r="AT1058" s="16" t="s">
        <v>134</v>
      </c>
      <c r="AU1058" s="16" t="s">
        <v>82</v>
      </c>
    </row>
    <row r="1059" spans="1:65" s="12" customFormat="1">
      <c r="B1059" s="196"/>
      <c r="C1059" s="197"/>
      <c r="D1059" s="191" t="s">
        <v>135</v>
      </c>
      <c r="E1059" s="198" t="s">
        <v>1</v>
      </c>
      <c r="F1059" s="199" t="s">
        <v>193</v>
      </c>
      <c r="G1059" s="197"/>
      <c r="H1059" s="198" t="s">
        <v>1</v>
      </c>
      <c r="I1059" s="200"/>
      <c r="J1059" s="197"/>
      <c r="K1059" s="197"/>
      <c r="L1059" s="201"/>
      <c r="M1059" s="202"/>
      <c r="N1059" s="203"/>
      <c r="O1059" s="203"/>
      <c r="P1059" s="203"/>
      <c r="Q1059" s="203"/>
      <c r="R1059" s="203"/>
      <c r="S1059" s="203"/>
      <c r="T1059" s="204"/>
      <c r="AT1059" s="205" t="s">
        <v>135</v>
      </c>
      <c r="AU1059" s="205" t="s">
        <v>82</v>
      </c>
      <c r="AV1059" s="12" t="s">
        <v>82</v>
      </c>
      <c r="AW1059" s="12" t="s">
        <v>30</v>
      </c>
      <c r="AX1059" s="12" t="s">
        <v>74</v>
      </c>
      <c r="AY1059" s="205" t="s">
        <v>125</v>
      </c>
    </row>
    <row r="1060" spans="1:65" s="13" customFormat="1">
      <c r="B1060" s="206"/>
      <c r="C1060" s="207"/>
      <c r="D1060" s="191" t="s">
        <v>135</v>
      </c>
      <c r="E1060" s="208" t="s">
        <v>1</v>
      </c>
      <c r="F1060" s="209" t="s">
        <v>132</v>
      </c>
      <c r="G1060" s="207"/>
      <c r="H1060" s="210">
        <v>4</v>
      </c>
      <c r="I1060" s="211"/>
      <c r="J1060" s="207"/>
      <c r="K1060" s="207"/>
      <c r="L1060" s="212"/>
      <c r="M1060" s="213"/>
      <c r="N1060" s="214"/>
      <c r="O1060" s="214"/>
      <c r="P1060" s="214"/>
      <c r="Q1060" s="214"/>
      <c r="R1060" s="214"/>
      <c r="S1060" s="214"/>
      <c r="T1060" s="215"/>
      <c r="AT1060" s="216" t="s">
        <v>135</v>
      </c>
      <c r="AU1060" s="216" t="s">
        <v>82</v>
      </c>
      <c r="AV1060" s="13" t="s">
        <v>84</v>
      </c>
      <c r="AW1060" s="13" t="s">
        <v>30</v>
      </c>
      <c r="AX1060" s="13" t="s">
        <v>74</v>
      </c>
      <c r="AY1060" s="216" t="s">
        <v>125</v>
      </c>
    </row>
    <row r="1061" spans="1:65" s="12" customFormat="1">
      <c r="B1061" s="196"/>
      <c r="C1061" s="197"/>
      <c r="D1061" s="191" t="s">
        <v>135</v>
      </c>
      <c r="E1061" s="198" t="s">
        <v>1</v>
      </c>
      <c r="F1061" s="199" t="s">
        <v>185</v>
      </c>
      <c r="G1061" s="197"/>
      <c r="H1061" s="198" t="s">
        <v>1</v>
      </c>
      <c r="I1061" s="200"/>
      <c r="J1061" s="197"/>
      <c r="K1061" s="197"/>
      <c r="L1061" s="201"/>
      <c r="M1061" s="202"/>
      <c r="N1061" s="203"/>
      <c r="O1061" s="203"/>
      <c r="P1061" s="203"/>
      <c r="Q1061" s="203"/>
      <c r="R1061" s="203"/>
      <c r="S1061" s="203"/>
      <c r="T1061" s="204"/>
      <c r="AT1061" s="205" t="s">
        <v>135</v>
      </c>
      <c r="AU1061" s="205" t="s">
        <v>82</v>
      </c>
      <c r="AV1061" s="12" t="s">
        <v>82</v>
      </c>
      <c r="AW1061" s="12" t="s">
        <v>30</v>
      </c>
      <c r="AX1061" s="12" t="s">
        <v>74</v>
      </c>
      <c r="AY1061" s="205" t="s">
        <v>125</v>
      </c>
    </row>
    <row r="1062" spans="1:65" s="13" customFormat="1">
      <c r="B1062" s="206"/>
      <c r="C1062" s="207"/>
      <c r="D1062" s="191" t="s">
        <v>135</v>
      </c>
      <c r="E1062" s="208" t="s">
        <v>1</v>
      </c>
      <c r="F1062" s="209" t="s">
        <v>132</v>
      </c>
      <c r="G1062" s="207"/>
      <c r="H1062" s="210">
        <v>4</v>
      </c>
      <c r="I1062" s="211"/>
      <c r="J1062" s="207"/>
      <c r="K1062" s="207"/>
      <c r="L1062" s="212"/>
      <c r="M1062" s="213"/>
      <c r="N1062" s="214"/>
      <c r="O1062" s="214"/>
      <c r="P1062" s="214"/>
      <c r="Q1062" s="214"/>
      <c r="R1062" s="214"/>
      <c r="S1062" s="214"/>
      <c r="T1062" s="215"/>
      <c r="AT1062" s="216" t="s">
        <v>135</v>
      </c>
      <c r="AU1062" s="216" t="s">
        <v>82</v>
      </c>
      <c r="AV1062" s="13" t="s">
        <v>84</v>
      </c>
      <c r="AW1062" s="13" t="s">
        <v>30</v>
      </c>
      <c r="AX1062" s="13" t="s">
        <v>74</v>
      </c>
      <c r="AY1062" s="216" t="s">
        <v>125</v>
      </c>
    </row>
    <row r="1063" spans="1:65" s="12" customFormat="1">
      <c r="B1063" s="196"/>
      <c r="C1063" s="197"/>
      <c r="D1063" s="191" t="s">
        <v>135</v>
      </c>
      <c r="E1063" s="198" t="s">
        <v>1</v>
      </c>
      <c r="F1063" s="199" t="s">
        <v>186</v>
      </c>
      <c r="G1063" s="197"/>
      <c r="H1063" s="198" t="s">
        <v>1</v>
      </c>
      <c r="I1063" s="200"/>
      <c r="J1063" s="197"/>
      <c r="K1063" s="197"/>
      <c r="L1063" s="201"/>
      <c r="M1063" s="202"/>
      <c r="N1063" s="203"/>
      <c r="O1063" s="203"/>
      <c r="P1063" s="203"/>
      <c r="Q1063" s="203"/>
      <c r="R1063" s="203"/>
      <c r="S1063" s="203"/>
      <c r="T1063" s="204"/>
      <c r="AT1063" s="205" t="s">
        <v>135</v>
      </c>
      <c r="AU1063" s="205" t="s">
        <v>82</v>
      </c>
      <c r="AV1063" s="12" t="s">
        <v>82</v>
      </c>
      <c r="AW1063" s="12" t="s">
        <v>30</v>
      </c>
      <c r="AX1063" s="12" t="s">
        <v>74</v>
      </c>
      <c r="AY1063" s="205" t="s">
        <v>125</v>
      </c>
    </row>
    <row r="1064" spans="1:65" s="13" customFormat="1">
      <c r="B1064" s="206"/>
      <c r="C1064" s="207"/>
      <c r="D1064" s="191" t="s">
        <v>135</v>
      </c>
      <c r="E1064" s="208" t="s">
        <v>1</v>
      </c>
      <c r="F1064" s="209" t="s">
        <v>132</v>
      </c>
      <c r="G1064" s="207"/>
      <c r="H1064" s="210">
        <v>4</v>
      </c>
      <c r="I1064" s="211"/>
      <c r="J1064" s="207"/>
      <c r="K1064" s="207"/>
      <c r="L1064" s="212"/>
      <c r="M1064" s="213"/>
      <c r="N1064" s="214"/>
      <c r="O1064" s="214"/>
      <c r="P1064" s="214"/>
      <c r="Q1064" s="214"/>
      <c r="R1064" s="214"/>
      <c r="S1064" s="214"/>
      <c r="T1064" s="215"/>
      <c r="AT1064" s="216" t="s">
        <v>135</v>
      </c>
      <c r="AU1064" s="216" t="s">
        <v>82</v>
      </c>
      <c r="AV1064" s="13" t="s">
        <v>84</v>
      </c>
      <c r="AW1064" s="13" t="s">
        <v>30</v>
      </c>
      <c r="AX1064" s="13" t="s">
        <v>74</v>
      </c>
      <c r="AY1064" s="216" t="s">
        <v>125</v>
      </c>
    </row>
    <row r="1065" spans="1:65" s="12" customFormat="1">
      <c r="B1065" s="196"/>
      <c r="C1065" s="197"/>
      <c r="D1065" s="191" t="s">
        <v>135</v>
      </c>
      <c r="E1065" s="198" t="s">
        <v>1</v>
      </c>
      <c r="F1065" s="199" t="s">
        <v>279</v>
      </c>
      <c r="G1065" s="197"/>
      <c r="H1065" s="198" t="s">
        <v>1</v>
      </c>
      <c r="I1065" s="200"/>
      <c r="J1065" s="197"/>
      <c r="K1065" s="197"/>
      <c r="L1065" s="201"/>
      <c r="M1065" s="202"/>
      <c r="N1065" s="203"/>
      <c r="O1065" s="203"/>
      <c r="P1065" s="203"/>
      <c r="Q1065" s="203"/>
      <c r="R1065" s="203"/>
      <c r="S1065" s="203"/>
      <c r="T1065" s="204"/>
      <c r="AT1065" s="205" t="s">
        <v>135</v>
      </c>
      <c r="AU1065" s="205" t="s">
        <v>82</v>
      </c>
      <c r="AV1065" s="12" t="s">
        <v>82</v>
      </c>
      <c r="AW1065" s="12" t="s">
        <v>30</v>
      </c>
      <c r="AX1065" s="12" t="s">
        <v>74</v>
      </c>
      <c r="AY1065" s="205" t="s">
        <v>125</v>
      </c>
    </row>
    <row r="1066" spans="1:65" s="13" customFormat="1">
      <c r="B1066" s="206"/>
      <c r="C1066" s="207"/>
      <c r="D1066" s="191" t="s">
        <v>135</v>
      </c>
      <c r="E1066" s="208" t="s">
        <v>1</v>
      </c>
      <c r="F1066" s="209" t="s">
        <v>132</v>
      </c>
      <c r="G1066" s="207"/>
      <c r="H1066" s="210">
        <v>4</v>
      </c>
      <c r="I1066" s="211"/>
      <c r="J1066" s="207"/>
      <c r="K1066" s="207"/>
      <c r="L1066" s="212"/>
      <c r="M1066" s="213"/>
      <c r="N1066" s="214"/>
      <c r="O1066" s="214"/>
      <c r="P1066" s="214"/>
      <c r="Q1066" s="214"/>
      <c r="R1066" s="214"/>
      <c r="S1066" s="214"/>
      <c r="T1066" s="215"/>
      <c r="AT1066" s="216" t="s">
        <v>135</v>
      </c>
      <c r="AU1066" s="216" t="s">
        <v>82</v>
      </c>
      <c r="AV1066" s="13" t="s">
        <v>84</v>
      </c>
      <c r="AW1066" s="13" t="s">
        <v>30</v>
      </c>
      <c r="AX1066" s="13" t="s">
        <v>74</v>
      </c>
      <c r="AY1066" s="216" t="s">
        <v>125</v>
      </c>
    </row>
    <row r="1067" spans="1:65" s="14" customFormat="1">
      <c r="B1067" s="217"/>
      <c r="C1067" s="218"/>
      <c r="D1067" s="191" t="s">
        <v>135</v>
      </c>
      <c r="E1067" s="219" t="s">
        <v>1</v>
      </c>
      <c r="F1067" s="220" t="s">
        <v>138</v>
      </c>
      <c r="G1067" s="218"/>
      <c r="H1067" s="221">
        <v>16</v>
      </c>
      <c r="I1067" s="222"/>
      <c r="J1067" s="218"/>
      <c r="K1067" s="218"/>
      <c r="L1067" s="223"/>
      <c r="M1067" s="224"/>
      <c r="N1067" s="225"/>
      <c r="O1067" s="225"/>
      <c r="P1067" s="225"/>
      <c r="Q1067" s="225"/>
      <c r="R1067" s="225"/>
      <c r="S1067" s="225"/>
      <c r="T1067" s="226"/>
      <c r="AT1067" s="227" t="s">
        <v>135</v>
      </c>
      <c r="AU1067" s="227" t="s">
        <v>82</v>
      </c>
      <c r="AV1067" s="14" t="s">
        <v>132</v>
      </c>
      <c r="AW1067" s="14" t="s">
        <v>30</v>
      </c>
      <c r="AX1067" s="14" t="s">
        <v>82</v>
      </c>
      <c r="AY1067" s="227" t="s">
        <v>125</v>
      </c>
    </row>
    <row r="1068" spans="1:65" s="2" customFormat="1" ht="24.2" customHeight="1">
      <c r="A1068" s="33"/>
      <c r="B1068" s="34"/>
      <c r="C1068" s="177" t="s">
        <v>690</v>
      </c>
      <c r="D1068" s="177" t="s">
        <v>126</v>
      </c>
      <c r="E1068" s="178" t="s">
        <v>691</v>
      </c>
      <c r="F1068" s="179" t="s">
        <v>692</v>
      </c>
      <c r="G1068" s="180" t="s">
        <v>159</v>
      </c>
      <c r="H1068" s="181">
        <v>17</v>
      </c>
      <c r="I1068" s="182"/>
      <c r="J1068" s="183">
        <f>ROUND(I1068*H1068,2)</f>
        <v>0</v>
      </c>
      <c r="K1068" s="179" t="s">
        <v>130</v>
      </c>
      <c r="L1068" s="184"/>
      <c r="M1068" s="185" t="s">
        <v>1</v>
      </c>
      <c r="N1068" s="186" t="s">
        <v>39</v>
      </c>
      <c r="O1068" s="70"/>
      <c r="P1068" s="187">
        <f>O1068*H1068</f>
        <v>0</v>
      </c>
      <c r="Q1068" s="187">
        <v>0</v>
      </c>
      <c r="R1068" s="187">
        <f>Q1068*H1068</f>
        <v>0</v>
      </c>
      <c r="S1068" s="187">
        <v>0</v>
      </c>
      <c r="T1068" s="188">
        <f>S1068*H1068</f>
        <v>0</v>
      </c>
      <c r="U1068" s="33"/>
      <c r="V1068" s="33"/>
      <c r="W1068" s="33"/>
      <c r="X1068" s="33"/>
      <c r="Y1068" s="33"/>
      <c r="Z1068" s="33"/>
      <c r="AA1068" s="33"/>
      <c r="AB1068" s="33"/>
      <c r="AC1068" s="33"/>
      <c r="AD1068" s="33"/>
      <c r="AE1068" s="33"/>
      <c r="AR1068" s="189" t="s">
        <v>131</v>
      </c>
      <c r="AT1068" s="189" t="s">
        <v>126</v>
      </c>
      <c r="AU1068" s="189" t="s">
        <v>82</v>
      </c>
      <c r="AY1068" s="16" t="s">
        <v>125</v>
      </c>
      <c r="BE1068" s="190">
        <f>IF(N1068="základní",J1068,0)</f>
        <v>0</v>
      </c>
      <c r="BF1068" s="190">
        <f>IF(N1068="snížená",J1068,0)</f>
        <v>0</v>
      </c>
      <c r="BG1068" s="190">
        <f>IF(N1068="zákl. přenesená",J1068,0)</f>
        <v>0</v>
      </c>
      <c r="BH1068" s="190">
        <f>IF(N1068="sníž. přenesená",J1068,0)</f>
        <v>0</v>
      </c>
      <c r="BI1068" s="190">
        <f>IF(N1068="nulová",J1068,0)</f>
        <v>0</v>
      </c>
      <c r="BJ1068" s="16" t="s">
        <v>82</v>
      </c>
      <c r="BK1068" s="190">
        <f>ROUND(I1068*H1068,2)</f>
        <v>0</v>
      </c>
      <c r="BL1068" s="16" t="s">
        <v>132</v>
      </c>
      <c r="BM1068" s="189" t="s">
        <v>693</v>
      </c>
    </row>
    <row r="1069" spans="1:65" s="2" customFormat="1" ht="19.5">
      <c r="A1069" s="33"/>
      <c r="B1069" s="34"/>
      <c r="C1069" s="35"/>
      <c r="D1069" s="191" t="s">
        <v>134</v>
      </c>
      <c r="E1069" s="35"/>
      <c r="F1069" s="192" t="s">
        <v>692</v>
      </c>
      <c r="G1069" s="35"/>
      <c r="H1069" s="35"/>
      <c r="I1069" s="193"/>
      <c r="J1069" s="35"/>
      <c r="K1069" s="35"/>
      <c r="L1069" s="38"/>
      <c r="M1069" s="194"/>
      <c r="N1069" s="195"/>
      <c r="O1069" s="70"/>
      <c r="P1069" s="70"/>
      <c r="Q1069" s="70"/>
      <c r="R1069" s="70"/>
      <c r="S1069" s="70"/>
      <c r="T1069" s="71"/>
      <c r="U1069" s="33"/>
      <c r="V1069" s="33"/>
      <c r="W1069" s="33"/>
      <c r="X1069" s="33"/>
      <c r="Y1069" s="33"/>
      <c r="Z1069" s="33"/>
      <c r="AA1069" s="33"/>
      <c r="AB1069" s="33"/>
      <c r="AC1069" s="33"/>
      <c r="AD1069" s="33"/>
      <c r="AE1069" s="33"/>
      <c r="AT1069" s="16" t="s">
        <v>134</v>
      </c>
      <c r="AU1069" s="16" t="s">
        <v>82</v>
      </c>
    </row>
    <row r="1070" spans="1:65" s="12" customFormat="1">
      <c r="B1070" s="196"/>
      <c r="C1070" s="197"/>
      <c r="D1070" s="191" t="s">
        <v>135</v>
      </c>
      <c r="E1070" s="198" t="s">
        <v>1</v>
      </c>
      <c r="F1070" s="199" t="s">
        <v>504</v>
      </c>
      <c r="G1070" s="197"/>
      <c r="H1070" s="198" t="s">
        <v>1</v>
      </c>
      <c r="I1070" s="200"/>
      <c r="J1070" s="197"/>
      <c r="K1070" s="197"/>
      <c r="L1070" s="201"/>
      <c r="M1070" s="202"/>
      <c r="N1070" s="203"/>
      <c r="O1070" s="203"/>
      <c r="P1070" s="203"/>
      <c r="Q1070" s="203"/>
      <c r="R1070" s="203"/>
      <c r="S1070" s="203"/>
      <c r="T1070" s="204"/>
      <c r="AT1070" s="205" t="s">
        <v>135</v>
      </c>
      <c r="AU1070" s="205" t="s">
        <v>82</v>
      </c>
      <c r="AV1070" s="12" t="s">
        <v>82</v>
      </c>
      <c r="AW1070" s="12" t="s">
        <v>30</v>
      </c>
      <c r="AX1070" s="12" t="s">
        <v>74</v>
      </c>
      <c r="AY1070" s="205" t="s">
        <v>125</v>
      </c>
    </row>
    <row r="1071" spans="1:65" s="13" customFormat="1">
      <c r="B1071" s="206"/>
      <c r="C1071" s="207"/>
      <c r="D1071" s="191" t="s">
        <v>135</v>
      </c>
      <c r="E1071" s="208" t="s">
        <v>1</v>
      </c>
      <c r="F1071" s="209" t="s">
        <v>187</v>
      </c>
      <c r="G1071" s="207"/>
      <c r="H1071" s="210">
        <v>7</v>
      </c>
      <c r="I1071" s="211"/>
      <c r="J1071" s="207"/>
      <c r="K1071" s="207"/>
      <c r="L1071" s="212"/>
      <c r="M1071" s="213"/>
      <c r="N1071" s="214"/>
      <c r="O1071" s="214"/>
      <c r="P1071" s="214"/>
      <c r="Q1071" s="214"/>
      <c r="R1071" s="214"/>
      <c r="S1071" s="214"/>
      <c r="T1071" s="215"/>
      <c r="AT1071" s="216" t="s">
        <v>135</v>
      </c>
      <c r="AU1071" s="216" t="s">
        <v>82</v>
      </c>
      <c r="AV1071" s="13" t="s">
        <v>84</v>
      </c>
      <c r="AW1071" s="13" t="s">
        <v>30</v>
      </c>
      <c r="AX1071" s="13" t="s">
        <v>74</v>
      </c>
      <c r="AY1071" s="216" t="s">
        <v>125</v>
      </c>
    </row>
    <row r="1072" spans="1:65" s="12" customFormat="1">
      <c r="B1072" s="196"/>
      <c r="C1072" s="197"/>
      <c r="D1072" s="191" t="s">
        <v>135</v>
      </c>
      <c r="E1072" s="198" t="s">
        <v>1</v>
      </c>
      <c r="F1072" s="199" t="s">
        <v>396</v>
      </c>
      <c r="G1072" s="197"/>
      <c r="H1072" s="198" t="s">
        <v>1</v>
      </c>
      <c r="I1072" s="200"/>
      <c r="J1072" s="197"/>
      <c r="K1072" s="197"/>
      <c r="L1072" s="201"/>
      <c r="M1072" s="202"/>
      <c r="N1072" s="203"/>
      <c r="O1072" s="203"/>
      <c r="P1072" s="203"/>
      <c r="Q1072" s="203"/>
      <c r="R1072" s="203"/>
      <c r="S1072" s="203"/>
      <c r="T1072" s="204"/>
      <c r="AT1072" s="205" t="s">
        <v>135</v>
      </c>
      <c r="AU1072" s="205" t="s">
        <v>82</v>
      </c>
      <c r="AV1072" s="12" t="s">
        <v>82</v>
      </c>
      <c r="AW1072" s="12" t="s">
        <v>30</v>
      </c>
      <c r="AX1072" s="12" t="s">
        <v>74</v>
      </c>
      <c r="AY1072" s="205" t="s">
        <v>125</v>
      </c>
    </row>
    <row r="1073" spans="1:65" s="13" customFormat="1">
      <c r="B1073" s="206"/>
      <c r="C1073" s="207"/>
      <c r="D1073" s="191" t="s">
        <v>135</v>
      </c>
      <c r="E1073" s="208" t="s">
        <v>1</v>
      </c>
      <c r="F1073" s="209" t="s">
        <v>181</v>
      </c>
      <c r="G1073" s="207"/>
      <c r="H1073" s="210">
        <v>6</v>
      </c>
      <c r="I1073" s="211"/>
      <c r="J1073" s="207"/>
      <c r="K1073" s="207"/>
      <c r="L1073" s="212"/>
      <c r="M1073" s="213"/>
      <c r="N1073" s="214"/>
      <c r="O1073" s="214"/>
      <c r="P1073" s="214"/>
      <c r="Q1073" s="214"/>
      <c r="R1073" s="214"/>
      <c r="S1073" s="214"/>
      <c r="T1073" s="215"/>
      <c r="AT1073" s="216" t="s">
        <v>135</v>
      </c>
      <c r="AU1073" s="216" t="s">
        <v>82</v>
      </c>
      <c r="AV1073" s="13" t="s">
        <v>84</v>
      </c>
      <c r="AW1073" s="13" t="s">
        <v>30</v>
      </c>
      <c r="AX1073" s="13" t="s">
        <v>74</v>
      </c>
      <c r="AY1073" s="216" t="s">
        <v>125</v>
      </c>
    </row>
    <row r="1074" spans="1:65" s="12" customFormat="1">
      <c r="B1074" s="196"/>
      <c r="C1074" s="197"/>
      <c r="D1074" s="191" t="s">
        <v>135</v>
      </c>
      <c r="E1074" s="198" t="s">
        <v>1</v>
      </c>
      <c r="F1074" s="199" t="s">
        <v>513</v>
      </c>
      <c r="G1074" s="197"/>
      <c r="H1074" s="198" t="s">
        <v>1</v>
      </c>
      <c r="I1074" s="200"/>
      <c r="J1074" s="197"/>
      <c r="K1074" s="197"/>
      <c r="L1074" s="201"/>
      <c r="M1074" s="202"/>
      <c r="N1074" s="203"/>
      <c r="O1074" s="203"/>
      <c r="P1074" s="203"/>
      <c r="Q1074" s="203"/>
      <c r="R1074" s="203"/>
      <c r="S1074" s="203"/>
      <c r="T1074" s="204"/>
      <c r="AT1074" s="205" t="s">
        <v>135</v>
      </c>
      <c r="AU1074" s="205" t="s">
        <v>82</v>
      </c>
      <c r="AV1074" s="12" t="s">
        <v>82</v>
      </c>
      <c r="AW1074" s="12" t="s">
        <v>30</v>
      </c>
      <c r="AX1074" s="12" t="s">
        <v>74</v>
      </c>
      <c r="AY1074" s="205" t="s">
        <v>125</v>
      </c>
    </row>
    <row r="1075" spans="1:65" s="13" customFormat="1">
      <c r="B1075" s="206"/>
      <c r="C1075" s="207"/>
      <c r="D1075" s="191" t="s">
        <v>135</v>
      </c>
      <c r="E1075" s="208" t="s">
        <v>1</v>
      </c>
      <c r="F1075" s="209" t="s">
        <v>132</v>
      </c>
      <c r="G1075" s="207"/>
      <c r="H1075" s="210">
        <v>4</v>
      </c>
      <c r="I1075" s="211"/>
      <c r="J1075" s="207"/>
      <c r="K1075" s="207"/>
      <c r="L1075" s="212"/>
      <c r="M1075" s="213"/>
      <c r="N1075" s="214"/>
      <c r="O1075" s="214"/>
      <c r="P1075" s="214"/>
      <c r="Q1075" s="214"/>
      <c r="R1075" s="214"/>
      <c r="S1075" s="214"/>
      <c r="T1075" s="215"/>
      <c r="AT1075" s="216" t="s">
        <v>135</v>
      </c>
      <c r="AU1075" s="216" t="s">
        <v>82</v>
      </c>
      <c r="AV1075" s="13" t="s">
        <v>84</v>
      </c>
      <c r="AW1075" s="13" t="s">
        <v>30</v>
      </c>
      <c r="AX1075" s="13" t="s">
        <v>74</v>
      </c>
      <c r="AY1075" s="216" t="s">
        <v>125</v>
      </c>
    </row>
    <row r="1076" spans="1:65" s="14" customFormat="1">
      <c r="B1076" s="217"/>
      <c r="C1076" s="218"/>
      <c r="D1076" s="191" t="s">
        <v>135</v>
      </c>
      <c r="E1076" s="219" t="s">
        <v>1</v>
      </c>
      <c r="F1076" s="220" t="s">
        <v>138</v>
      </c>
      <c r="G1076" s="218"/>
      <c r="H1076" s="221">
        <v>17</v>
      </c>
      <c r="I1076" s="222"/>
      <c r="J1076" s="218"/>
      <c r="K1076" s="218"/>
      <c r="L1076" s="223"/>
      <c r="M1076" s="224"/>
      <c r="N1076" s="225"/>
      <c r="O1076" s="225"/>
      <c r="P1076" s="225"/>
      <c r="Q1076" s="225"/>
      <c r="R1076" s="225"/>
      <c r="S1076" s="225"/>
      <c r="T1076" s="226"/>
      <c r="AT1076" s="227" t="s">
        <v>135</v>
      </c>
      <c r="AU1076" s="227" t="s">
        <v>82</v>
      </c>
      <c r="AV1076" s="14" t="s">
        <v>132</v>
      </c>
      <c r="AW1076" s="14" t="s">
        <v>30</v>
      </c>
      <c r="AX1076" s="14" t="s">
        <v>82</v>
      </c>
      <c r="AY1076" s="227" t="s">
        <v>125</v>
      </c>
    </row>
    <row r="1077" spans="1:65" s="2" customFormat="1" ht="24.2" customHeight="1">
      <c r="A1077" s="33"/>
      <c r="B1077" s="34"/>
      <c r="C1077" s="177" t="s">
        <v>694</v>
      </c>
      <c r="D1077" s="177" t="s">
        <v>126</v>
      </c>
      <c r="E1077" s="178" t="s">
        <v>695</v>
      </c>
      <c r="F1077" s="179" t="s">
        <v>696</v>
      </c>
      <c r="G1077" s="180" t="s">
        <v>159</v>
      </c>
      <c r="H1077" s="181">
        <v>1</v>
      </c>
      <c r="I1077" s="182"/>
      <c r="J1077" s="183">
        <f>ROUND(I1077*H1077,2)</f>
        <v>0</v>
      </c>
      <c r="K1077" s="179" t="s">
        <v>130</v>
      </c>
      <c r="L1077" s="184"/>
      <c r="M1077" s="185" t="s">
        <v>1</v>
      </c>
      <c r="N1077" s="186" t="s">
        <v>39</v>
      </c>
      <c r="O1077" s="70"/>
      <c r="P1077" s="187">
        <f>O1077*H1077</f>
        <v>0</v>
      </c>
      <c r="Q1077" s="187">
        <v>0</v>
      </c>
      <c r="R1077" s="187">
        <f>Q1077*H1077</f>
        <v>0</v>
      </c>
      <c r="S1077" s="187">
        <v>0</v>
      </c>
      <c r="T1077" s="188">
        <f>S1077*H1077</f>
        <v>0</v>
      </c>
      <c r="U1077" s="33"/>
      <c r="V1077" s="33"/>
      <c r="W1077" s="33"/>
      <c r="X1077" s="33"/>
      <c r="Y1077" s="33"/>
      <c r="Z1077" s="33"/>
      <c r="AA1077" s="33"/>
      <c r="AB1077" s="33"/>
      <c r="AC1077" s="33"/>
      <c r="AD1077" s="33"/>
      <c r="AE1077" s="33"/>
      <c r="AR1077" s="189" t="s">
        <v>131</v>
      </c>
      <c r="AT1077" s="189" t="s">
        <v>126</v>
      </c>
      <c r="AU1077" s="189" t="s">
        <v>82</v>
      </c>
      <c r="AY1077" s="16" t="s">
        <v>125</v>
      </c>
      <c r="BE1077" s="190">
        <f>IF(N1077="základní",J1077,0)</f>
        <v>0</v>
      </c>
      <c r="BF1077" s="190">
        <f>IF(N1077="snížená",J1077,0)</f>
        <v>0</v>
      </c>
      <c r="BG1077" s="190">
        <f>IF(N1077="zákl. přenesená",J1077,0)</f>
        <v>0</v>
      </c>
      <c r="BH1077" s="190">
        <f>IF(N1077="sníž. přenesená",J1077,0)</f>
        <v>0</v>
      </c>
      <c r="BI1077" s="190">
        <f>IF(N1077="nulová",J1077,0)</f>
        <v>0</v>
      </c>
      <c r="BJ1077" s="16" t="s">
        <v>82</v>
      </c>
      <c r="BK1077" s="190">
        <f>ROUND(I1077*H1077,2)</f>
        <v>0</v>
      </c>
      <c r="BL1077" s="16" t="s">
        <v>132</v>
      </c>
      <c r="BM1077" s="189" t="s">
        <v>697</v>
      </c>
    </row>
    <row r="1078" spans="1:65" s="2" customFormat="1" ht="19.5">
      <c r="A1078" s="33"/>
      <c r="B1078" s="34"/>
      <c r="C1078" s="35"/>
      <c r="D1078" s="191" t="s">
        <v>134</v>
      </c>
      <c r="E1078" s="35"/>
      <c r="F1078" s="192" t="s">
        <v>696</v>
      </c>
      <c r="G1078" s="35"/>
      <c r="H1078" s="35"/>
      <c r="I1078" s="193"/>
      <c r="J1078" s="35"/>
      <c r="K1078" s="35"/>
      <c r="L1078" s="38"/>
      <c r="M1078" s="194"/>
      <c r="N1078" s="195"/>
      <c r="O1078" s="70"/>
      <c r="P1078" s="70"/>
      <c r="Q1078" s="70"/>
      <c r="R1078" s="70"/>
      <c r="S1078" s="70"/>
      <c r="T1078" s="71"/>
      <c r="U1078" s="33"/>
      <c r="V1078" s="33"/>
      <c r="W1078" s="33"/>
      <c r="X1078" s="33"/>
      <c r="Y1078" s="33"/>
      <c r="Z1078" s="33"/>
      <c r="AA1078" s="33"/>
      <c r="AB1078" s="33"/>
      <c r="AC1078" s="33"/>
      <c r="AD1078" s="33"/>
      <c r="AE1078" s="33"/>
      <c r="AT1078" s="16" t="s">
        <v>134</v>
      </c>
      <c r="AU1078" s="16" t="s">
        <v>82</v>
      </c>
    </row>
    <row r="1079" spans="1:65" s="12" customFormat="1">
      <c r="B1079" s="196"/>
      <c r="C1079" s="197"/>
      <c r="D1079" s="191" t="s">
        <v>135</v>
      </c>
      <c r="E1079" s="198" t="s">
        <v>1</v>
      </c>
      <c r="F1079" s="199" t="s">
        <v>679</v>
      </c>
      <c r="G1079" s="197"/>
      <c r="H1079" s="198" t="s">
        <v>1</v>
      </c>
      <c r="I1079" s="200"/>
      <c r="J1079" s="197"/>
      <c r="K1079" s="197"/>
      <c r="L1079" s="201"/>
      <c r="M1079" s="202"/>
      <c r="N1079" s="203"/>
      <c r="O1079" s="203"/>
      <c r="P1079" s="203"/>
      <c r="Q1079" s="203"/>
      <c r="R1079" s="203"/>
      <c r="S1079" s="203"/>
      <c r="T1079" s="204"/>
      <c r="AT1079" s="205" t="s">
        <v>135</v>
      </c>
      <c r="AU1079" s="205" t="s">
        <v>82</v>
      </c>
      <c r="AV1079" s="12" t="s">
        <v>82</v>
      </c>
      <c r="AW1079" s="12" t="s">
        <v>30</v>
      </c>
      <c r="AX1079" s="12" t="s">
        <v>74</v>
      </c>
      <c r="AY1079" s="205" t="s">
        <v>125</v>
      </c>
    </row>
    <row r="1080" spans="1:65" s="13" customFormat="1">
      <c r="B1080" s="206"/>
      <c r="C1080" s="207"/>
      <c r="D1080" s="191" t="s">
        <v>135</v>
      </c>
      <c r="E1080" s="208" t="s">
        <v>1</v>
      </c>
      <c r="F1080" s="209" t="s">
        <v>82</v>
      </c>
      <c r="G1080" s="207"/>
      <c r="H1080" s="210">
        <v>1</v>
      </c>
      <c r="I1080" s="211"/>
      <c r="J1080" s="207"/>
      <c r="K1080" s="207"/>
      <c r="L1080" s="212"/>
      <c r="M1080" s="213"/>
      <c r="N1080" s="214"/>
      <c r="O1080" s="214"/>
      <c r="P1080" s="214"/>
      <c r="Q1080" s="214"/>
      <c r="R1080" s="214"/>
      <c r="S1080" s="214"/>
      <c r="T1080" s="215"/>
      <c r="AT1080" s="216" t="s">
        <v>135</v>
      </c>
      <c r="AU1080" s="216" t="s">
        <v>82</v>
      </c>
      <c r="AV1080" s="13" t="s">
        <v>84</v>
      </c>
      <c r="AW1080" s="13" t="s">
        <v>30</v>
      </c>
      <c r="AX1080" s="13" t="s">
        <v>74</v>
      </c>
      <c r="AY1080" s="216" t="s">
        <v>125</v>
      </c>
    </row>
    <row r="1081" spans="1:65" s="14" customFormat="1">
      <c r="B1081" s="217"/>
      <c r="C1081" s="218"/>
      <c r="D1081" s="191" t="s">
        <v>135</v>
      </c>
      <c r="E1081" s="219" t="s">
        <v>1</v>
      </c>
      <c r="F1081" s="220" t="s">
        <v>138</v>
      </c>
      <c r="G1081" s="218"/>
      <c r="H1081" s="221">
        <v>1</v>
      </c>
      <c r="I1081" s="222"/>
      <c r="J1081" s="218"/>
      <c r="K1081" s="218"/>
      <c r="L1081" s="223"/>
      <c r="M1081" s="224"/>
      <c r="N1081" s="225"/>
      <c r="O1081" s="225"/>
      <c r="P1081" s="225"/>
      <c r="Q1081" s="225"/>
      <c r="R1081" s="225"/>
      <c r="S1081" s="225"/>
      <c r="T1081" s="226"/>
      <c r="AT1081" s="227" t="s">
        <v>135</v>
      </c>
      <c r="AU1081" s="227" t="s">
        <v>82</v>
      </c>
      <c r="AV1081" s="14" t="s">
        <v>132</v>
      </c>
      <c r="AW1081" s="14" t="s">
        <v>30</v>
      </c>
      <c r="AX1081" s="14" t="s">
        <v>82</v>
      </c>
      <c r="AY1081" s="227" t="s">
        <v>125</v>
      </c>
    </row>
    <row r="1082" spans="1:65" s="2" customFormat="1" ht="16.5" customHeight="1">
      <c r="A1082" s="33"/>
      <c r="B1082" s="34"/>
      <c r="C1082" s="177" t="s">
        <v>698</v>
      </c>
      <c r="D1082" s="177" t="s">
        <v>126</v>
      </c>
      <c r="E1082" s="178" t="s">
        <v>699</v>
      </c>
      <c r="F1082" s="179" t="s">
        <v>700</v>
      </c>
      <c r="G1082" s="180" t="s">
        <v>159</v>
      </c>
      <c r="H1082" s="181">
        <v>642</v>
      </c>
      <c r="I1082" s="182"/>
      <c r="J1082" s="183">
        <f>ROUND(I1082*H1082,2)</f>
        <v>0</v>
      </c>
      <c r="K1082" s="179" t="s">
        <v>130</v>
      </c>
      <c r="L1082" s="184"/>
      <c r="M1082" s="185" t="s">
        <v>1</v>
      </c>
      <c r="N1082" s="186" t="s">
        <v>39</v>
      </c>
      <c r="O1082" s="70"/>
      <c r="P1082" s="187">
        <f>O1082*H1082</f>
        <v>0</v>
      </c>
      <c r="Q1082" s="187">
        <v>0.13200000000000001</v>
      </c>
      <c r="R1082" s="187">
        <f>Q1082*H1082</f>
        <v>84.744</v>
      </c>
      <c r="S1082" s="187">
        <v>0</v>
      </c>
      <c r="T1082" s="188">
        <f>S1082*H1082</f>
        <v>0</v>
      </c>
      <c r="U1082" s="33"/>
      <c r="V1082" s="33"/>
      <c r="W1082" s="33"/>
      <c r="X1082" s="33"/>
      <c r="Y1082" s="33"/>
      <c r="Z1082" s="33"/>
      <c r="AA1082" s="33"/>
      <c r="AB1082" s="33"/>
      <c r="AC1082" s="33"/>
      <c r="AD1082" s="33"/>
      <c r="AE1082" s="33"/>
      <c r="AR1082" s="189" t="s">
        <v>190</v>
      </c>
      <c r="AT1082" s="189" t="s">
        <v>126</v>
      </c>
      <c r="AU1082" s="189" t="s">
        <v>82</v>
      </c>
      <c r="AY1082" s="16" t="s">
        <v>125</v>
      </c>
      <c r="BE1082" s="190">
        <f>IF(N1082="základní",J1082,0)</f>
        <v>0</v>
      </c>
      <c r="BF1082" s="190">
        <f>IF(N1082="snížená",J1082,0)</f>
        <v>0</v>
      </c>
      <c r="BG1082" s="190">
        <f>IF(N1082="zákl. přenesená",J1082,0)</f>
        <v>0</v>
      </c>
      <c r="BH1082" s="190">
        <f>IF(N1082="sníž. přenesená",J1082,0)</f>
        <v>0</v>
      </c>
      <c r="BI1082" s="190">
        <f>IF(N1082="nulová",J1082,0)</f>
        <v>0</v>
      </c>
      <c r="BJ1082" s="16" t="s">
        <v>82</v>
      </c>
      <c r="BK1082" s="190">
        <f>ROUND(I1082*H1082,2)</f>
        <v>0</v>
      </c>
      <c r="BL1082" s="16" t="s">
        <v>190</v>
      </c>
      <c r="BM1082" s="189" t="s">
        <v>701</v>
      </c>
    </row>
    <row r="1083" spans="1:65" s="2" customFormat="1">
      <c r="A1083" s="33"/>
      <c r="B1083" s="34"/>
      <c r="C1083" s="35"/>
      <c r="D1083" s="191" t="s">
        <v>134</v>
      </c>
      <c r="E1083" s="35"/>
      <c r="F1083" s="192" t="s">
        <v>700</v>
      </c>
      <c r="G1083" s="35"/>
      <c r="H1083" s="35"/>
      <c r="I1083" s="193"/>
      <c r="J1083" s="35"/>
      <c r="K1083" s="35"/>
      <c r="L1083" s="38"/>
      <c r="M1083" s="194"/>
      <c r="N1083" s="195"/>
      <c r="O1083" s="70"/>
      <c r="P1083" s="70"/>
      <c r="Q1083" s="70"/>
      <c r="R1083" s="70"/>
      <c r="S1083" s="70"/>
      <c r="T1083" s="71"/>
      <c r="U1083" s="33"/>
      <c r="V1083" s="33"/>
      <c r="W1083" s="33"/>
      <c r="X1083" s="33"/>
      <c r="Y1083" s="33"/>
      <c r="Z1083" s="33"/>
      <c r="AA1083" s="33"/>
      <c r="AB1083" s="33"/>
      <c r="AC1083" s="33"/>
      <c r="AD1083" s="33"/>
      <c r="AE1083" s="33"/>
      <c r="AT1083" s="16" t="s">
        <v>134</v>
      </c>
      <c r="AU1083" s="16" t="s">
        <v>82</v>
      </c>
    </row>
    <row r="1084" spans="1:65" s="12" customFormat="1">
      <c r="B1084" s="196"/>
      <c r="C1084" s="197"/>
      <c r="D1084" s="191" t="s">
        <v>135</v>
      </c>
      <c r="E1084" s="198" t="s">
        <v>1</v>
      </c>
      <c r="F1084" s="199" t="s">
        <v>702</v>
      </c>
      <c r="G1084" s="197"/>
      <c r="H1084" s="198" t="s">
        <v>1</v>
      </c>
      <c r="I1084" s="200"/>
      <c r="J1084" s="197"/>
      <c r="K1084" s="197"/>
      <c r="L1084" s="201"/>
      <c r="M1084" s="202"/>
      <c r="N1084" s="203"/>
      <c r="O1084" s="203"/>
      <c r="P1084" s="203"/>
      <c r="Q1084" s="203"/>
      <c r="R1084" s="203"/>
      <c r="S1084" s="203"/>
      <c r="T1084" s="204"/>
      <c r="AT1084" s="205" t="s">
        <v>135</v>
      </c>
      <c r="AU1084" s="205" t="s">
        <v>82</v>
      </c>
      <c r="AV1084" s="12" t="s">
        <v>82</v>
      </c>
      <c r="AW1084" s="12" t="s">
        <v>30</v>
      </c>
      <c r="AX1084" s="12" t="s">
        <v>74</v>
      </c>
      <c r="AY1084" s="205" t="s">
        <v>125</v>
      </c>
    </row>
    <row r="1085" spans="1:65" s="13" customFormat="1">
      <c r="B1085" s="206"/>
      <c r="C1085" s="207"/>
      <c r="D1085" s="191" t="s">
        <v>135</v>
      </c>
      <c r="E1085" s="208" t="s">
        <v>1</v>
      </c>
      <c r="F1085" s="209" t="s">
        <v>703</v>
      </c>
      <c r="G1085" s="207"/>
      <c r="H1085" s="210">
        <v>642</v>
      </c>
      <c r="I1085" s="211"/>
      <c r="J1085" s="207"/>
      <c r="K1085" s="207"/>
      <c r="L1085" s="212"/>
      <c r="M1085" s="213"/>
      <c r="N1085" s="214"/>
      <c r="O1085" s="214"/>
      <c r="P1085" s="214"/>
      <c r="Q1085" s="214"/>
      <c r="R1085" s="214"/>
      <c r="S1085" s="214"/>
      <c r="T1085" s="215"/>
      <c r="AT1085" s="216" t="s">
        <v>135</v>
      </c>
      <c r="AU1085" s="216" t="s">
        <v>82</v>
      </c>
      <c r="AV1085" s="13" t="s">
        <v>84</v>
      </c>
      <c r="AW1085" s="13" t="s">
        <v>30</v>
      </c>
      <c r="AX1085" s="13" t="s">
        <v>74</v>
      </c>
      <c r="AY1085" s="216" t="s">
        <v>125</v>
      </c>
    </row>
    <row r="1086" spans="1:65" s="14" customFormat="1">
      <c r="B1086" s="217"/>
      <c r="C1086" s="218"/>
      <c r="D1086" s="191" t="s">
        <v>135</v>
      </c>
      <c r="E1086" s="219" t="s">
        <v>1</v>
      </c>
      <c r="F1086" s="220" t="s">
        <v>138</v>
      </c>
      <c r="G1086" s="218"/>
      <c r="H1086" s="221">
        <v>642</v>
      </c>
      <c r="I1086" s="222"/>
      <c r="J1086" s="218"/>
      <c r="K1086" s="218"/>
      <c r="L1086" s="223"/>
      <c r="M1086" s="224"/>
      <c r="N1086" s="225"/>
      <c r="O1086" s="225"/>
      <c r="P1086" s="225"/>
      <c r="Q1086" s="225"/>
      <c r="R1086" s="225"/>
      <c r="S1086" s="225"/>
      <c r="T1086" s="226"/>
      <c r="AT1086" s="227" t="s">
        <v>135</v>
      </c>
      <c r="AU1086" s="227" t="s">
        <v>82</v>
      </c>
      <c r="AV1086" s="14" t="s">
        <v>132</v>
      </c>
      <c r="AW1086" s="14" t="s">
        <v>30</v>
      </c>
      <c r="AX1086" s="14" t="s">
        <v>82</v>
      </c>
      <c r="AY1086" s="227" t="s">
        <v>125</v>
      </c>
    </row>
    <row r="1087" spans="1:65" s="2" customFormat="1" ht="16.5" customHeight="1">
      <c r="A1087" s="33"/>
      <c r="B1087" s="34"/>
      <c r="C1087" s="177" t="s">
        <v>704</v>
      </c>
      <c r="D1087" s="177" t="s">
        <v>126</v>
      </c>
      <c r="E1087" s="178" t="s">
        <v>705</v>
      </c>
      <c r="F1087" s="179" t="s">
        <v>706</v>
      </c>
      <c r="G1087" s="180" t="s">
        <v>159</v>
      </c>
      <c r="H1087" s="181">
        <v>320</v>
      </c>
      <c r="I1087" s="182"/>
      <c r="J1087" s="183">
        <f>ROUND(I1087*H1087,2)</f>
        <v>0</v>
      </c>
      <c r="K1087" s="179" t="s">
        <v>130</v>
      </c>
      <c r="L1087" s="184"/>
      <c r="M1087" s="185" t="s">
        <v>1</v>
      </c>
      <c r="N1087" s="186" t="s">
        <v>39</v>
      </c>
      <c r="O1087" s="70"/>
      <c r="P1087" s="187">
        <f>O1087*H1087</f>
        <v>0</v>
      </c>
      <c r="Q1087" s="187">
        <v>0.33100000000000002</v>
      </c>
      <c r="R1087" s="187">
        <f>Q1087*H1087</f>
        <v>105.92</v>
      </c>
      <c r="S1087" s="187">
        <v>0</v>
      </c>
      <c r="T1087" s="188">
        <f>S1087*H1087</f>
        <v>0</v>
      </c>
      <c r="U1087" s="33"/>
      <c r="V1087" s="33"/>
      <c r="W1087" s="33"/>
      <c r="X1087" s="33"/>
      <c r="Y1087" s="33"/>
      <c r="Z1087" s="33"/>
      <c r="AA1087" s="33"/>
      <c r="AB1087" s="33"/>
      <c r="AC1087" s="33"/>
      <c r="AD1087" s="33"/>
      <c r="AE1087" s="33"/>
      <c r="AR1087" s="189" t="s">
        <v>190</v>
      </c>
      <c r="AT1087" s="189" t="s">
        <v>126</v>
      </c>
      <c r="AU1087" s="189" t="s">
        <v>82</v>
      </c>
      <c r="AY1087" s="16" t="s">
        <v>125</v>
      </c>
      <c r="BE1087" s="190">
        <f>IF(N1087="základní",J1087,0)</f>
        <v>0</v>
      </c>
      <c r="BF1087" s="190">
        <f>IF(N1087="snížená",J1087,0)</f>
        <v>0</v>
      </c>
      <c r="BG1087" s="190">
        <f>IF(N1087="zákl. přenesená",J1087,0)</f>
        <v>0</v>
      </c>
      <c r="BH1087" s="190">
        <f>IF(N1087="sníž. přenesená",J1087,0)</f>
        <v>0</v>
      </c>
      <c r="BI1087" s="190">
        <f>IF(N1087="nulová",J1087,0)</f>
        <v>0</v>
      </c>
      <c r="BJ1087" s="16" t="s">
        <v>82</v>
      </c>
      <c r="BK1087" s="190">
        <f>ROUND(I1087*H1087,2)</f>
        <v>0</v>
      </c>
      <c r="BL1087" s="16" t="s">
        <v>190</v>
      </c>
      <c r="BM1087" s="189" t="s">
        <v>707</v>
      </c>
    </row>
    <row r="1088" spans="1:65" s="2" customFormat="1">
      <c r="A1088" s="33"/>
      <c r="B1088" s="34"/>
      <c r="C1088" s="35"/>
      <c r="D1088" s="191" t="s">
        <v>134</v>
      </c>
      <c r="E1088" s="35"/>
      <c r="F1088" s="192" t="s">
        <v>706</v>
      </c>
      <c r="G1088" s="35"/>
      <c r="H1088" s="35"/>
      <c r="I1088" s="193"/>
      <c r="J1088" s="35"/>
      <c r="K1088" s="35"/>
      <c r="L1088" s="38"/>
      <c r="M1088" s="194"/>
      <c r="N1088" s="195"/>
      <c r="O1088" s="70"/>
      <c r="P1088" s="70"/>
      <c r="Q1088" s="70"/>
      <c r="R1088" s="70"/>
      <c r="S1088" s="70"/>
      <c r="T1088" s="71"/>
      <c r="U1088" s="33"/>
      <c r="V1088" s="33"/>
      <c r="W1088" s="33"/>
      <c r="X1088" s="33"/>
      <c r="Y1088" s="33"/>
      <c r="Z1088" s="33"/>
      <c r="AA1088" s="33"/>
      <c r="AB1088" s="33"/>
      <c r="AC1088" s="33"/>
      <c r="AD1088" s="33"/>
      <c r="AE1088" s="33"/>
      <c r="AT1088" s="16" t="s">
        <v>134</v>
      </c>
      <c r="AU1088" s="16" t="s">
        <v>82</v>
      </c>
    </row>
    <row r="1089" spans="1:65" s="12" customFormat="1">
      <c r="B1089" s="196"/>
      <c r="C1089" s="197"/>
      <c r="D1089" s="191" t="s">
        <v>135</v>
      </c>
      <c r="E1089" s="198" t="s">
        <v>1</v>
      </c>
      <c r="F1089" s="199" t="s">
        <v>702</v>
      </c>
      <c r="G1089" s="197"/>
      <c r="H1089" s="198" t="s">
        <v>1</v>
      </c>
      <c r="I1089" s="200"/>
      <c r="J1089" s="197"/>
      <c r="K1089" s="197"/>
      <c r="L1089" s="201"/>
      <c r="M1089" s="202"/>
      <c r="N1089" s="203"/>
      <c r="O1089" s="203"/>
      <c r="P1089" s="203"/>
      <c r="Q1089" s="203"/>
      <c r="R1089" s="203"/>
      <c r="S1089" s="203"/>
      <c r="T1089" s="204"/>
      <c r="AT1089" s="205" t="s">
        <v>135</v>
      </c>
      <c r="AU1089" s="205" t="s">
        <v>82</v>
      </c>
      <c r="AV1089" s="12" t="s">
        <v>82</v>
      </c>
      <c r="AW1089" s="12" t="s">
        <v>30</v>
      </c>
      <c r="AX1089" s="12" t="s">
        <v>74</v>
      </c>
      <c r="AY1089" s="205" t="s">
        <v>125</v>
      </c>
    </row>
    <row r="1090" spans="1:65" s="13" customFormat="1">
      <c r="B1090" s="206"/>
      <c r="C1090" s="207"/>
      <c r="D1090" s="191" t="s">
        <v>135</v>
      </c>
      <c r="E1090" s="208" t="s">
        <v>1</v>
      </c>
      <c r="F1090" s="209" t="s">
        <v>708</v>
      </c>
      <c r="G1090" s="207"/>
      <c r="H1090" s="210">
        <v>320</v>
      </c>
      <c r="I1090" s="211"/>
      <c r="J1090" s="207"/>
      <c r="K1090" s="207"/>
      <c r="L1090" s="212"/>
      <c r="M1090" s="213"/>
      <c r="N1090" s="214"/>
      <c r="O1090" s="214"/>
      <c r="P1090" s="214"/>
      <c r="Q1090" s="214"/>
      <c r="R1090" s="214"/>
      <c r="S1090" s="214"/>
      <c r="T1090" s="215"/>
      <c r="AT1090" s="216" t="s">
        <v>135</v>
      </c>
      <c r="AU1090" s="216" t="s">
        <v>82</v>
      </c>
      <c r="AV1090" s="13" t="s">
        <v>84</v>
      </c>
      <c r="AW1090" s="13" t="s">
        <v>30</v>
      </c>
      <c r="AX1090" s="13" t="s">
        <v>74</v>
      </c>
      <c r="AY1090" s="216" t="s">
        <v>125</v>
      </c>
    </row>
    <row r="1091" spans="1:65" s="14" customFormat="1">
      <c r="B1091" s="217"/>
      <c r="C1091" s="218"/>
      <c r="D1091" s="191" t="s">
        <v>135</v>
      </c>
      <c r="E1091" s="219" t="s">
        <v>1</v>
      </c>
      <c r="F1091" s="220" t="s">
        <v>138</v>
      </c>
      <c r="G1091" s="218"/>
      <c r="H1091" s="221">
        <v>320</v>
      </c>
      <c r="I1091" s="222"/>
      <c r="J1091" s="218"/>
      <c r="K1091" s="218"/>
      <c r="L1091" s="223"/>
      <c r="M1091" s="224"/>
      <c r="N1091" s="225"/>
      <c r="O1091" s="225"/>
      <c r="P1091" s="225"/>
      <c r="Q1091" s="225"/>
      <c r="R1091" s="225"/>
      <c r="S1091" s="225"/>
      <c r="T1091" s="226"/>
      <c r="AT1091" s="227" t="s">
        <v>135</v>
      </c>
      <c r="AU1091" s="227" t="s">
        <v>82</v>
      </c>
      <c r="AV1091" s="14" t="s">
        <v>132</v>
      </c>
      <c r="AW1091" s="14" t="s">
        <v>30</v>
      </c>
      <c r="AX1091" s="14" t="s">
        <v>82</v>
      </c>
      <c r="AY1091" s="227" t="s">
        <v>125</v>
      </c>
    </row>
    <row r="1092" spans="1:65" s="2" customFormat="1" ht="16.5" customHeight="1">
      <c r="A1092" s="33"/>
      <c r="B1092" s="34"/>
      <c r="C1092" s="177" t="s">
        <v>709</v>
      </c>
      <c r="D1092" s="177" t="s">
        <v>126</v>
      </c>
      <c r="E1092" s="178" t="s">
        <v>710</v>
      </c>
      <c r="F1092" s="179" t="s">
        <v>711</v>
      </c>
      <c r="G1092" s="180" t="s">
        <v>159</v>
      </c>
      <c r="H1092" s="181">
        <v>640</v>
      </c>
      <c r="I1092" s="182"/>
      <c r="J1092" s="183">
        <f>ROUND(I1092*H1092,2)</f>
        <v>0</v>
      </c>
      <c r="K1092" s="179" t="s">
        <v>130</v>
      </c>
      <c r="L1092" s="184"/>
      <c r="M1092" s="185" t="s">
        <v>1</v>
      </c>
      <c r="N1092" s="186" t="s">
        <v>39</v>
      </c>
      <c r="O1092" s="70"/>
      <c r="P1092" s="187">
        <f>O1092*H1092</f>
        <v>0</v>
      </c>
      <c r="Q1092" s="187">
        <v>0.14899999999999999</v>
      </c>
      <c r="R1092" s="187">
        <f>Q1092*H1092</f>
        <v>95.36</v>
      </c>
      <c r="S1092" s="187">
        <v>0</v>
      </c>
      <c r="T1092" s="188">
        <f>S1092*H1092</f>
        <v>0</v>
      </c>
      <c r="U1092" s="33"/>
      <c r="V1092" s="33"/>
      <c r="W1092" s="33"/>
      <c r="X1092" s="33"/>
      <c r="Y1092" s="33"/>
      <c r="Z1092" s="33"/>
      <c r="AA1092" s="33"/>
      <c r="AB1092" s="33"/>
      <c r="AC1092" s="33"/>
      <c r="AD1092" s="33"/>
      <c r="AE1092" s="33"/>
      <c r="AR1092" s="189" t="s">
        <v>190</v>
      </c>
      <c r="AT1092" s="189" t="s">
        <v>126</v>
      </c>
      <c r="AU1092" s="189" t="s">
        <v>82</v>
      </c>
      <c r="AY1092" s="16" t="s">
        <v>125</v>
      </c>
      <c r="BE1092" s="190">
        <f>IF(N1092="základní",J1092,0)</f>
        <v>0</v>
      </c>
      <c r="BF1092" s="190">
        <f>IF(N1092="snížená",J1092,0)</f>
        <v>0</v>
      </c>
      <c r="BG1092" s="190">
        <f>IF(N1092="zákl. přenesená",J1092,0)</f>
        <v>0</v>
      </c>
      <c r="BH1092" s="190">
        <f>IF(N1092="sníž. přenesená",J1092,0)</f>
        <v>0</v>
      </c>
      <c r="BI1092" s="190">
        <f>IF(N1092="nulová",J1092,0)</f>
        <v>0</v>
      </c>
      <c r="BJ1092" s="16" t="s">
        <v>82</v>
      </c>
      <c r="BK1092" s="190">
        <f>ROUND(I1092*H1092,2)</f>
        <v>0</v>
      </c>
      <c r="BL1092" s="16" t="s">
        <v>190</v>
      </c>
      <c r="BM1092" s="189" t="s">
        <v>712</v>
      </c>
    </row>
    <row r="1093" spans="1:65" s="2" customFormat="1">
      <c r="A1093" s="33"/>
      <c r="B1093" s="34"/>
      <c r="C1093" s="35"/>
      <c r="D1093" s="191" t="s">
        <v>134</v>
      </c>
      <c r="E1093" s="35"/>
      <c r="F1093" s="192" t="s">
        <v>711</v>
      </c>
      <c r="G1093" s="35"/>
      <c r="H1093" s="35"/>
      <c r="I1093" s="193"/>
      <c r="J1093" s="35"/>
      <c r="K1093" s="35"/>
      <c r="L1093" s="38"/>
      <c r="M1093" s="194"/>
      <c r="N1093" s="195"/>
      <c r="O1093" s="70"/>
      <c r="P1093" s="70"/>
      <c r="Q1093" s="70"/>
      <c r="R1093" s="70"/>
      <c r="S1093" s="70"/>
      <c r="T1093" s="71"/>
      <c r="U1093" s="33"/>
      <c r="V1093" s="33"/>
      <c r="W1093" s="33"/>
      <c r="X1093" s="33"/>
      <c r="Y1093" s="33"/>
      <c r="Z1093" s="33"/>
      <c r="AA1093" s="33"/>
      <c r="AB1093" s="33"/>
      <c r="AC1093" s="33"/>
      <c r="AD1093" s="33"/>
      <c r="AE1093" s="33"/>
      <c r="AT1093" s="16" t="s">
        <v>134</v>
      </c>
      <c r="AU1093" s="16" t="s">
        <v>82</v>
      </c>
    </row>
    <row r="1094" spans="1:65" s="12" customFormat="1">
      <c r="B1094" s="196"/>
      <c r="C1094" s="197"/>
      <c r="D1094" s="191" t="s">
        <v>135</v>
      </c>
      <c r="E1094" s="198" t="s">
        <v>1</v>
      </c>
      <c r="F1094" s="199" t="s">
        <v>702</v>
      </c>
      <c r="G1094" s="197"/>
      <c r="H1094" s="198" t="s">
        <v>1</v>
      </c>
      <c r="I1094" s="200"/>
      <c r="J1094" s="197"/>
      <c r="K1094" s="197"/>
      <c r="L1094" s="201"/>
      <c r="M1094" s="202"/>
      <c r="N1094" s="203"/>
      <c r="O1094" s="203"/>
      <c r="P1094" s="203"/>
      <c r="Q1094" s="203"/>
      <c r="R1094" s="203"/>
      <c r="S1094" s="203"/>
      <c r="T1094" s="204"/>
      <c r="AT1094" s="205" t="s">
        <v>135</v>
      </c>
      <c r="AU1094" s="205" t="s">
        <v>82</v>
      </c>
      <c r="AV1094" s="12" t="s">
        <v>82</v>
      </c>
      <c r="AW1094" s="12" t="s">
        <v>30</v>
      </c>
      <c r="AX1094" s="12" t="s">
        <v>74</v>
      </c>
      <c r="AY1094" s="205" t="s">
        <v>125</v>
      </c>
    </row>
    <row r="1095" spans="1:65" s="13" customFormat="1">
      <c r="B1095" s="206"/>
      <c r="C1095" s="207"/>
      <c r="D1095" s="191" t="s">
        <v>135</v>
      </c>
      <c r="E1095" s="208" t="s">
        <v>1</v>
      </c>
      <c r="F1095" s="209" t="s">
        <v>713</v>
      </c>
      <c r="G1095" s="207"/>
      <c r="H1095" s="210">
        <v>640</v>
      </c>
      <c r="I1095" s="211"/>
      <c r="J1095" s="207"/>
      <c r="K1095" s="207"/>
      <c r="L1095" s="212"/>
      <c r="M1095" s="213"/>
      <c r="N1095" s="214"/>
      <c r="O1095" s="214"/>
      <c r="P1095" s="214"/>
      <c r="Q1095" s="214"/>
      <c r="R1095" s="214"/>
      <c r="S1095" s="214"/>
      <c r="T1095" s="215"/>
      <c r="AT1095" s="216" t="s">
        <v>135</v>
      </c>
      <c r="AU1095" s="216" t="s">
        <v>82</v>
      </c>
      <c r="AV1095" s="13" t="s">
        <v>84</v>
      </c>
      <c r="AW1095" s="13" t="s">
        <v>30</v>
      </c>
      <c r="AX1095" s="13" t="s">
        <v>74</v>
      </c>
      <c r="AY1095" s="216" t="s">
        <v>125</v>
      </c>
    </row>
    <row r="1096" spans="1:65" s="14" customFormat="1">
      <c r="B1096" s="217"/>
      <c r="C1096" s="218"/>
      <c r="D1096" s="191" t="s">
        <v>135</v>
      </c>
      <c r="E1096" s="219" t="s">
        <v>1</v>
      </c>
      <c r="F1096" s="220" t="s">
        <v>138</v>
      </c>
      <c r="G1096" s="218"/>
      <c r="H1096" s="221">
        <v>640</v>
      </c>
      <c r="I1096" s="222"/>
      <c r="J1096" s="218"/>
      <c r="K1096" s="218"/>
      <c r="L1096" s="223"/>
      <c r="M1096" s="224"/>
      <c r="N1096" s="225"/>
      <c r="O1096" s="225"/>
      <c r="P1096" s="225"/>
      <c r="Q1096" s="225"/>
      <c r="R1096" s="225"/>
      <c r="S1096" s="225"/>
      <c r="T1096" s="226"/>
      <c r="AT1096" s="227" t="s">
        <v>135</v>
      </c>
      <c r="AU1096" s="227" t="s">
        <v>82</v>
      </c>
      <c r="AV1096" s="14" t="s">
        <v>132</v>
      </c>
      <c r="AW1096" s="14" t="s">
        <v>30</v>
      </c>
      <c r="AX1096" s="14" t="s">
        <v>82</v>
      </c>
      <c r="AY1096" s="227" t="s">
        <v>125</v>
      </c>
    </row>
    <row r="1097" spans="1:65" s="2" customFormat="1" ht="16.5" customHeight="1">
      <c r="A1097" s="33"/>
      <c r="B1097" s="34"/>
      <c r="C1097" s="177" t="s">
        <v>714</v>
      </c>
      <c r="D1097" s="177" t="s">
        <v>126</v>
      </c>
      <c r="E1097" s="178" t="s">
        <v>715</v>
      </c>
      <c r="F1097" s="179" t="s">
        <v>716</v>
      </c>
      <c r="G1097" s="180" t="s">
        <v>159</v>
      </c>
      <c r="H1097" s="181">
        <v>640</v>
      </c>
      <c r="I1097" s="182"/>
      <c r="J1097" s="183">
        <f>ROUND(I1097*H1097,2)</f>
        <v>0</v>
      </c>
      <c r="K1097" s="179" t="s">
        <v>130</v>
      </c>
      <c r="L1097" s="184"/>
      <c r="M1097" s="185" t="s">
        <v>1</v>
      </c>
      <c r="N1097" s="186" t="s">
        <v>39</v>
      </c>
      <c r="O1097" s="70"/>
      <c r="P1097" s="187">
        <f>O1097*H1097</f>
        <v>0</v>
      </c>
      <c r="Q1097" s="187">
        <v>4.7E-2</v>
      </c>
      <c r="R1097" s="187">
        <f>Q1097*H1097</f>
        <v>30.08</v>
      </c>
      <c r="S1097" s="187">
        <v>0</v>
      </c>
      <c r="T1097" s="188">
        <f>S1097*H1097</f>
        <v>0</v>
      </c>
      <c r="U1097" s="33"/>
      <c r="V1097" s="33"/>
      <c r="W1097" s="33"/>
      <c r="X1097" s="33"/>
      <c r="Y1097" s="33"/>
      <c r="Z1097" s="33"/>
      <c r="AA1097" s="33"/>
      <c r="AB1097" s="33"/>
      <c r="AC1097" s="33"/>
      <c r="AD1097" s="33"/>
      <c r="AE1097" s="33"/>
      <c r="AR1097" s="189" t="s">
        <v>190</v>
      </c>
      <c r="AT1097" s="189" t="s">
        <v>126</v>
      </c>
      <c r="AU1097" s="189" t="s">
        <v>82</v>
      </c>
      <c r="AY1097" s="16" t="s">
        <v>125</v>
      </c>
      <c r="BE1097" s="190">
        <f>IF(N1097="základní",J1097,0)</f>
        <v>0</v>
      </c>
      <c r="BF1097" s="190">
        <f>IF(N1097="snížená",J1097,0)</f>
        <v>0</v>
      </c>
      <c r="BG1097" s="190">
        <f>IF(N1097="zákl. přenesená",J1097,0)</f>
        <v>0</v>
      </c>
      <c r="BH1097" s="190">
        <f>IF(N1097="sníž. přenesená",J1097,0)</f>
        <v>0</v>
      </c>
      <c r="BI1097" s="190">
        <f>IF(N1097="nulová",J1097,0)</f>
        <v>0</v>
      </c>
      <c r="BJ1097" s="16" t="s">
        <v>82</v>
      </c>
      <c r="BK1097" s="190">
        <f>ROUND(I1097*H1097,2)</f>
        <v>0</v>
      </c>
      <c r="BL1097" s="16" t="s">
        <v>190</v>
      </c>
      <c r="BM1097" s="189" t="s">
        <v>717</v>
      </c>
    </row>
    <row r="1098" spans="1:65" s="2" customFormat="1">
      <c r="A1098" s="33"/>
      <c r="B1098" s="34"/>
      <c r="C1098" s="35"/>
      <c r="D1098" s="191" t="s">
        <v>134</v>
      </c>
      <c r="E1098" s="35"/>
      <c r="F1098" s="192" t="s">
        <v>716</v>
      </c>
      <c r="G1098" s="35"/>
      <c r="H1098" s="35"/>
      <c r="I1098" s="193"/>
      <c r="J1098" s="35"/>
      <c r="K1098" s="35"/>
      <c r="L1098" s="38"/>
      <c r="M1098" s="194"/>
      <c r="N1098" s="195"/>
      <c r="O1098" s="70"/>
      <c r="P1098" s="70"/>
      <c r="Q1098" s="70"/>
      <c r="R1098" s="70"/>
      <c r="S1098" s="70"/>
      <c r="T1098" s="71"/>
      <c r="U1098" s="33"/>
      <c r="V1098" s="33"/>
      <c r="W1098" s="33"/>
      <c r="X1098" s="33"/>
      <c r="Y1098" s="33"/>
      <c r="Z1098" s="33"/>
      <c r="AA1098" s="33"/>
      <c r="AB1098" s="33"/>
      <c r="AC1098" s="33"/>
      <c r="AD1098" s="33"/>
      <c r="AE1098" s="33"/>
      <c r="AT1098" s="16" t="s">
        <v>134</v>
      </c>
      <c r="AU1098" s="16" t="s">
        <v>82</v>
      </c>
    </row>
    <row r="1099" spans="1:65" s="12" customFormat="1">
      <c r="B1099" s="196"/>
      <c r="C1099" s="197"/>
      <c r="D1099" s="191" t="s">
        <v>135</v>
      </c>
      <c r="E1099" s="198" t="s">
        <v>1</v>
      </c>
      <c r="F1099" s="199" t="s">
        <v>702</v>
      </c>
      <c r="G1099" s="197"/>
      <c r="H1099" s="198" t="s">
        <v>1</v>
      </c>
      <c r="I1099" s="200"/>
      <c r="J1099" s="197"/>
      <c r="K1099" s="197"/>
      <c r="L1099" s="201"/>
      <c r="M1099" s="202"/>
      <c r="N1099" s="203"/>
      <c r="O1099" s="203"/>
      <c r="P1099" s="203"/>
      <c r="Q1099" s="203"/>
      <c r="R1099" s="203"/>
      <c r="S1099" s="203"/>
      <c r="T1099" s="204"/>
      <c r="AT1099" s="205" t="s">
        <v>135</v>
      </c>
      <c r="AU1099" s="205" t="s">
        <v>82</v>
      </c>
      <c r="AV1099" s="12" t="s">
        <v>82</v>
      </c>
      <c r="AW1099" s="12" t="s">
        <v>30</v>
      </c>
      <c r="AX1099" s="12" t="s">
        <v>74</v>
      </c>
      <c r="AY1099" s="205" t="s">
        <v>125</v>
      </c>
    </row>
    <row r="1100" spans="1:65" s="13" customFormat="1">
      <c r="B1100" s="206"/>
      <c r="C1100" s="207"/>
      <c r="D1100" s="191" t="s">
        <v>135</v>
      </c>
      <c r="E1100" s="208" t="s">
        <v>1</v>
      </c>
      <c r="F1100" s="209" t="s">
        <v>713</v>
      </c>
      <c r="G1100" s="207"/>
      <c r="H1100" s="210">
        <v>640</v>
      </c>
      <c r="I1100" s="211"/>
      <c r="J1100" s="207"/>
      <c r="K1100" s="207"/>
      <c r="L1100" s="212"/>
      <c r="M1100" s="213"/>
      <c r="N1100" s="214"/>
      <c r="O1100" s="214"/>
      <c r="P1100" s="214"/>
      <c r="Q1100" s="214"/>
      <c r="R1100" s="214"/>
      <c r="S1100" s="214"/>
      <c r="T1100" s="215"/>
      <c r="AT1100" s="216" t="s">
        <v>135</v>
      </c>
      <c r="AU1100" s="216" t="s">
        <v>82</v>
      </c>
      <c r="AV1100" s="13" t="s">
        <v>84</v>
      </c>
      <c r="AW1100" s="13" t="s">
        <v>30</v>
      </c>
      <c r="AX1100" s="13" t="s">
        <v>74</v>
      </c>
      <c r="AY1100" s="216" t="s">
        <v>125</v>
      </c>
    </row>
    <row r="1101" spans="1:65" s="14" customFormat="1">
      <c r="B1101" s="217"/>
      <c r="C1101" s="218"/>
      <c r="D1101" s="191" t="s">
        <v>135</v>
      </c>
      <c r="E1101" s="219" t="s">
        <v>1</v>
      </c>
      <c r="F1101" s="220" t="s">
        <v>138</v>
      </c>
      <c r="G1101" s="218"/>
      <c r="H1101" s="221">
        <v>640</v>
      </c>
      <c r="I1101" s="222"/>
      <c r="J1101" s="218"/>
      <c r="K1101" s="218"/>
      <c r="L1101" s="223"/>
      <c r="M1101" s="224"/>
      <c r="N1101" s="225"/>
      <c r="O1101" s="225"/>
      <c r="P1101" s="225"/>
      <c r="Q1101" s="225"/>
      <c r="R1101" s="225"/>
      <c r="S1101" s="225"/>
      <c r="T1101" s="226"/>
      <c r="AT1101" s="227" t="s">
        <v>135</v>
      </c>
      <c r="AU1101" s="227" t="s">
        <v>82</v>
      </c>
      <c r="AV1101" s="14" t="s">
        <v>132</v>
      </c>
      <c r="AW1101" s="14" t="s">
        <v>30</v>
      </c>
      <c r="AX1101" s="14" t="s">
        <v>82</v>
      </c>
      <c r="AY1101" s="227" t="s">
        <v>125</v>
      </c>
    </row>
    <row r="1102" spans="1:65" s="2" customFormat="1" ht="21.75" customHeight="1">
      <c r="A1102" s="33"/>
      <c r="B1102" s="34"/>
      <c r="C1102" s="177" t="s">
        <v>718</v>
      </c>
      <c r="D1102" s="177" t="s">
        <v>126</v>
      </c>
      <c r="E1102" s="178" t="s">
        <v>719</v>
      </c>
      <c r="F1102" s="179" t="s">
        <v>720</v>
      </c>
      <c r="G1102" s="180" t="s">
        <v>721</v>
      </c>
      <c r="H1102" s="181">
        <v>32</v>
      </c>
      <c r="I1102" s="182"/>
      <c r="J1102" s="183">
        <f>ROUND(I1102*H1102,2)</f>
        <v>0</v>
      </c>
      <c r="K1102" s="179" t="s">
        <v>130</v>
      </c>
      <c r="L1102" s="184"/>
      <c r="M1102" s="185" t="s">
        <v>1</v>
      </c>
      <c r="N1102" s="186" t="s">
        <v>39</v>
      </c>
      <c r="O1102" s="70"/>
      <c r="P1102" s="187">
        <f>O1102*H1102</f>
        <v>0</v>
      </c>
      <c r="Q1102" s="187">
        <v>2.234</v>
      </c>
      <c r="R1102" s="187">
        <f>Q1102*H1102</f>
        <v>71.488</v>
      </c>
      <c r="S1102" s="187">
        <v>0</v>
      </c>
      <c r="T1102" s="188">
        <f>S1102*H1102</f>
        <v>0</v>
      </c>
      <c r="U1102" s="33"/>
      <c r="V1102" s="33"/>
      <c r="W1102" s="33"/>
      <c r="X1102" s="33"/>
      <c r="Y1102" s="33"/>
      <c r="Z1102" s="33"/>
      <c r="AA1102" s="33"/>
      <c r="AB1102" s="33"/>
      <c r="AC1102" s="33"/>
      <c r="AD1102" s="33"/>
      <c r="AE1102" s="33"/>
      <c r="AR1102" s="189" t="s">
        <v>131</v>
      </c>
      <c r="AT1102" s="189" t="s">
        <v>126</v>
      </c>
      <c r="AU1102" s="189" t="s">
        <v>82</v>
      </c>
      <c r="AY1102" s="16" t="s">
        <v>125</v>
      </c>
      <c r="BE1102" s="190">
        <f>IF(N1102="základní",J1102,0)</f>
        <v>0</v>
      </c>
      <c r="BF1102" s="190">
        <f>IF(N1102="snížená",J1102,0)</f>
        <v>0</v>
      </c>
      <c r="BG1102" s="190">
        <f>IF(N1102="zákl. přenesená",J1102,0)</f>
        <v>0</v>
      </c>
      <c r="BH1102" s="190">
        <f>IF(N1102="sníž. přenesená",J1102,0)</f>
        <v>0</v>
      </c>
      <c r="BI1102" s="190">
        <f>IF(N1102="nulová",J1102,0)</f>
        <v>0</v>
      </c>
      <c r="BJ1102" s="16" t="s">
        <v>82</v>
      </c>
      <c r="BK1102" s="190">
        <f>ROUND(I1102*H1102,2)</f>
        <v>0</v>
      </c>
      <c r="BL1102" s="16" t="s">
        <v>132</v>
      </c>
      <c r="BM1102" s="189" t="s">
        <v>722</v>
      </c>
    </row>
    <row r="1103" spans="1:65" s="2" customFormat="1">
      <c r="A1103" s="33"/>
      <c r="B1103" s="34"/>
      <c r="C1103" s="35"/>
      <c r="D1103" s="191" t="s">
        <v>134</v>
      </c>
      <c r="E1103" s="35"/>
      <c r="F1103" s="192" t="s">
        <v>720</v>
      </c>
      <c r="G1103" s="35"/>
      <c r="H1103" s="35"/>
      <c r="I1103" s="193"/>
      <c r="J1103" s="35"/>
      <c r="K1103" s="35"/>
      <c r="L1103" s="38"/>
      <c r="M1103" s="194"/>
      <c r="N1103" s="195"/>
      <c r="O1103" s="70"/>
      <c r="P1103" s="70"/>
      <c r="Q1103" s="70"/>
      <c r="R1103" s="70"/>
      <c r="S1103" s="70"/>
      <c r="T1103" s="71"/>
      <c r="U1103" s="33"/>
      <c r="V1103" s="33"/>
      <c r="W1103" s="33"/>
      <c r="X1103" s="33"/>
      <c r="Y1103" s="33"/>
      <c r="Z1103" s="33"/>
      <c r="AA1103" s="33"/>
      <c r="AB1103" s="33"/>
      <c r="AC1103" s="33"/>
      <c r="AD1103" s="33"/>
      <c r="AE1103" s="33"/>
      <c r="AT1103" s="16" t="s">
        <v>134</v>
      </c>
      <c r="AU1103" s="16" t="s">
        <v>82</v>
      </c>
    </row>
    <row r="1104" spans="1:65" s="12" customFormat="1">
      <c r="B1104" s="196"/>
      <c r="C1104" s="197"/>
      <c r="D1104" s="191" t="s">
        <v>135</v>
      </c>
      <c r="E1104" s="198" t="s">
        <v>1</v>
      </c>
      <c r="F1104" s="199" t="s">
        <v>702</v>
      </c>
      <c r="G1104" s="197"/>
      <c r="H1104" s="198" t="s">
        <v>1</v>
      </c>
      <c r="I1104" s="200"/>
      <c r="J1104" s="197"/>
      <c r="K1104" s="197"/>
      <c r="L1104" s="201"/>
      <c r="M1104" s="202"/>
      <c r="N1104" s="203"/>
      <c r="O1104" s="203"/>
      <c r="P1104" s="203"/>
      <c r="Q1104" s="203"/>
      <c r="R1104" s="203"/>
      <c r="S1104" s="203"/>
      <c r="T1104" s="204"/>
      <c r="AT1104" s="205" t="s">
        <v>135</v>
      </c>
      <c r="AU1104" s="205" t="s">
        <v>82</v>
      </c>
      <c r="AV1104" s="12" t="s">
        <v>82</v>
      </c>
      <c r="AW1104" s="12" t="s">
        <v>30</v>
      </c>
      <c r="AX1104" s="12" t="s">
        <v>74</v>
      </c>
      <c r="AY1104" s="205" t="s">
        <v>125</v>
      </c>
    </row>
    <row r="1105" spans="1:65" s="13" customFormat="1">
      <c r="B1105" s="206"/>
      <c r="C1105" s="207"/>
      <c r="D1105" s="191" t="s">
        <v>135</v>
      </c>
      <c r="E1105" s="208" t="s">
        <v>1</v>
      </c>
      <c r="F1105" s="209" t="s">
        <v>723</v>
      </c>
      <c r="G1105" s="207"/>
      <c r="H1105" s="210">
        <v>32</v>
      </c>
      <c r="I1105" s="211"/>
      <c r="J1105" s="207"/>
      <c r="K1105" s="207"/>
      <c r="L1105" s="212"/>
      <c r="M1105" s="213"/>
      <c r="N1105" s="214"/>
      <c r="O1105" s="214"/>
      <c r="P1105" s="214"/>
      <c r="Q1105" s="214"/>
      <c r="R1105" s="214"/>
      <c r="S1105" s="214"/>
      <c r="T1105" s="215"/>
      <c r="AT1105" s="216" t="s">
        <v>135</v>
      </c>
      <c r="AU1105" s="216" t="s">
        <v>82</v>
      </c>
      <c r="AV1105" s="13" t="s">
        <v>84</v>
      </c>
      <c r="AW1105" s="13" t="s">
        <v>30</v>
      </c>
      <c r="AX1105" s="13" t="s">
        <v>74</v>
      </c>
      <c r="AY1105" s="216" t="s">
        <v>125</v>
      </c>
    </row>
    <row r="1106" spans="1:65" s="14" customFormat="1">
      <c r="B1106" s="217"/>
      <c r="C1106" s="218"/>
      <c r="D1106" s="191" t="s">
        <v>135</v>
      </c>
      <c r="E1106" s="219" t="s">
        <v>1</v>
      </c>
      <c r="F1106" s="220" t="s">
        <v>138</v>
      </c>
      <c r="G1106" s="218"/>
      <c r="H1106" s="221">
        <v>32</v>
      </c>
      <c r="I1106" s="222"/>
      <c r="J1106" s="218"/>
      <c r="K1106" s="218"/>
      <c r="L1106" s="223"/>
      <c r="M1106" s="224"/>
      <c r="N1106" s="225"/>
      <c r="O1106" s="225"/>
      <c r="P1106" s="225"/>
      <c r="Q1106" s="225"/>
      <c r="R1106" s="225"/>
      <c r="S1106" s="225"/>
      <c r="T1106" s="226"/>
      <c r="AT1106" s="227" t="s">
        <v>135</v>
      </c>
      <c r="AU1106" s="227" t="s">
        <v>82</v>
      </c>
      <c r="AV1106" s="14" t="s">
        <v>132</v>
      </c>
      <c r="AW1106" s="14" t="s">
        <v>30</v>
      </c>
      <c r="AX1106" s="14" t="s">
        <v>82</v>
      </c>
      <c r="AY1106" s="227" t="s">
        <v>125</v>
      </c>
    </row>
    <row r="1107" spans="1:65" s="2" customFormat="1" ht="16.5" customHeight="1">
      <c r="A1107" s="33"/>
      <c r="B1107" s="34"/>
      <c r="C1107" s="177" t="s">
        <v>724</v>
      </c>
      <c r="D1107" s="177" t="s">
        <v>126</v>
      </c>
      <c r="E1107" s="178" t="s">
        <v>725</v>
      </c>
      <c r="F1107" s="179" t="s">
        <v>726</v>
      </c>
      <c r="G1107" s="180" t="s">
        <v>727</v>
      </c>
      <c r="H1107" s="181">
        <v>3.2</v>
      </c>
      <c r="I1107" s="182"/>
      <c r="J1107" s="183">
        <f>ROUND(I1107*H1107,2)</f>
        <v>0</v>
      </c>
      <c r="K1107" s="179" t="s">
        <v>1</v>
      </c>
      <c r="L1107" s="184"/>
      <c r="M1107" s="185" t="s">
        <v>1</v>
      </c>
      <c r="N1107" s="186" t="s">
        <v>39</v>
      </c>
      <c r="O1107" s="70"/>
      <c r="P1107" s="187">
        <f>O1107*H1107</f>
        <v>0</v>
      </c>
      <c r="Q1107" s="187">
        <v>1</v>
      </c>
      <c r="R1107" s="187">
        <f>Q1107*H1107</f>
        <v>3.2</v>
      </c>
      <c r="S1107" s="187">
        <v>0</v>
      </c>
      <c r="T1107" s="188">
        <f>S1107*H1107</f>
        <v>0</v>
      </c>
      <c r="U1107" s="33"/>
      <c r="V1107" s="33"/>
      <c r="W1107" s="33"/>
      <c r="X1107" s="33"/>
      <c r="Y1107" s="33"/>
      <c r="Z1107" s="33"/>
      <c r="AA1107" s="33"/>
      <c r="AB1107" s="33"/>
      <c r="AC1107" s="33"/>
      <c r="AD1107" s="33"/>
      <c r="AE1107" s="33"/>
      <c r="AR1107" s="189" t="s">
        <v>131</v>
      </c>
      <c r="AT1107" s="189" t="s">
        <v>126</v>
      </c>
      <c r="AU1107" s="189" t="s">
        <v>82</v>
      </c>
      <c r="AY1107" s="16" t="s">
        <v>125</v>
      </c>
      <c r="BE1107" s="190">
        <f>IF(N1107="základní",J1107,0)</f>
        <v>0</v>
      </c>
      <c r="BF1107" s="190">
        <f>IF(N1107="snížená",J1107,0)</f>
        <v>0</v>
      </c>
      <c r="BG1107" s="190">
        <f>IF(N1107="zákl. přenesená",J1107,0)</f>
        <v>0</v>
      </c>
      <c r="BH1107" s="190">
        <f>IF(N1107="sníž. přenesená",J1107,0)</f>
        <v>0</v>
      </c>
      <c r="BI1107" s="190">
        <f>IF(N1107="nulová",J1107,0)</f>
        <v>0</v>
      </c>
      <c r="BJ1107" s="16" t="s">
        <v>82</v>
      </c>
      <c r="BK1107" s="190">
        <f>ROUND(I1107*H1107,2)</f>
        <v>0</v>
      </c>
      <c r="BL1107" s="16" t="s">
        <v>132</v>
      </c>
      <c r="BM1107" s="189" t="s">
        <v>728</v>
      </c>
    </row>
    <row r="1108" spans="1:65" s="2" customFormat="1">
      <c r="A1108" s="33"/>
      <c r="B1108" s="34"/>
      <c r="C1108" s="35"/>
      <c r="D1108" s="191" t="s">
        <v>134</v>
      </c>
      <c r="E1108" s="35"/>
      <c r="F1108" s="192" t="s">
        <v>726</v>
      </c>
      <c r="G1108" s="35"/>
      <c r="H1108" s="35"/>
      <c r="I1108" s="193"/>
      <c r="J1108" s="35"/>
      <c r="K1108" s="35"/>
      <c r="L1108" s="38"/>
      <c r="M1108" s="194"/>
      <c r="N1108" s="195"/>
      <c r="O1108" s="70"/>
      <c r="P1108" s="70"/>
      <c r="Q1108" s="70"/>
      <c r="R1108" s="70"/>
      <c r="S1108" s="70"/>
      <c r="T1108" s="71"/>
      <c r="U1108" s="33"/>
      <c r="V1108" s="33"/>
      <c r="W1108" s="33"/>
      <c r="X1108" s="33"/>
      <c r="Y1108" s="33"/>
      <c r="Z1108" s="33"/>
      <c r="AA1108" s="33"/>
      <c r="AB1108" s="33"/>
      <c r="AC1108" s="33"/>
      <c r="AD1108" s="33"/>
      <c r="AE1108" s="33"/>
      <c r="AT1108" s="16" t="s">
        <v>134</v>
      </c>
      <c r="AU1108" s="16" t="s">
        <v>82</v>
      </c>
    </row>
    <row r="1109" spans="1:65" s="12" customFormat="1">
      <c r="B1109" s="196"/>
      <c r="C1109" s="197"/>
      <c r="D1109" s="191" t="s">
        <v>135</v>
      </c>
      <c r="E1109" s="198" t="s">
        <v>1</v>
      </c>
      <c r="F1109" s="199" t="s">
        <v>702</v>
      </c>
      <c r="G1109" s="197"/>
      <c r="H1109" s="198" t="s">
        <v>1</v>
      </c>
      <c r="I1109" s="200"/>
      <c r="J1109" s="197"/>
      <c r="K1109" s="197"/>
      <c r="L1109" s="201"/>
      <c r="M1109" s="202"/>
      <c r="N1109" s="203"/>
      <c r="O1109" s="203"/>
      <c r="P1109" s="203"/>
      <c r="Q1109" s="203"/>
      <c r="R1109" s="203"/>
      <c r="S1109" s="203"/>
      <c r="T1109" s="204"/>
      <c r="AT1109" s="205" t="s">
        <v>135</v>
      </c>
      <c r="AU1109" s="205" t="s">
        <v>82</v>
      </c>
      <c r="AV1109" s="12" t="s">
        <v>82</v>
      </c>
      <c r="AW1109" s="12" t="s">
        <v>30</v>
      </c>
      <c r="AX1109" s="12" t="s">
        <v>74</v>
      </c>
      <c r="AY1109" s="205" t="s">
        <v>125</v>
      </c>
    </row>
    <row r="1110" spans="1:65" s="13" customFormat="1">
      <c r="B1110" s="206"/>
      <c r="C1110" s="207"/>
      <c r="D1110" s="191" t="s">
        <v>135</v>
      </c>
      <c r="E1110" s="208" t="s">
        <v>1</v>
      </c>
      <c r="F1110" s="209" t="s">
        <v>729</v>
      </c>
      <c r="G1110" s="207"/>
      <c r="H1110" s="210">
        <v>3.2</v>
      </c>
      <c r="I1110" s="211"/>
      <c r="J1110" s="207"/>
      <c r="K1110" s="207"/>
      <c r="L1110" s="212"/>
      <c r="M1110" s="213"/>
      <c r="N1110" s="214"/>
      <c r="O1110" s="214"/>
      <c r="P1110" s="214"/>
      <c r="Q1110" s="214"/>
      <c r="R1110" s="214"/>
      <c r="S1110" s="214"/>
      <c r="T1110" s="215"/>
      <c r="AT1110" s="216" t="s">
        <v>135</v>
      </c>
      <c r="AU1110" s="216" t="s">
        <v>82</v>
      </c>
      <c r="AV1110" s="13" t="s">
        <v>84</v>
      </c>
      <c r="AW1110" s="13" t="s">
        <v>30</v>
      </c>
      <c r="AX1110" s="13" t="s">
        <v>74</v>
      </c>
      <c r="AY1110" s="216" t="s">
        <v>125</v>
      </c>
    </row>
    <row r="1111" spans="1:65" s="14" customFormat="1">
      <c r="B1111" s="217"/>
      <c r="C1111" s="218"/>
      <c r="D1111" s="191" t="s">
        <v>135</v>
      </c>
      <c r="E1111" s="219" t="s">
        <v>1</v>
      </c>
      <c r="F1111" s="220" t="s">
        <v>138</v>
      </c>
      <c r="G1111" s="218"/>
      <c r="H1111" s="221">
        <v>3.2</v>
      </c>
      <c r="I1111" s="222"/>
      <c r="J1111" s="218"/>
      <c r="K1111" s="218"/>
      <c r="L1111" s="223"/>
      <c r="M1111" s="224"/>
      <c r="N1111" s="225"/>
      <c r="O1111" s="225"/>
      <c r="P1111" s="225"/>
      <c r="Q1111" s="225"/>
      <c r="R1111" s="225"/>
      <c r="S1111" s="225"/>
      <c r="T1111" s="226"/>
      <c r="AT1111" s="227" t="s">
        <v>135</v>
      </c>
      <c r="AU1111" s="227" t="s">
        <v>82</v>
      </c>
      <c r="AV1111" s="14" t="s">
        <v>132</v>
      </c>
      <c r="AW1111" s="14" t="s">
        <v>30</v>
      </c>
      <c r="AX1111" s="14" t="s">
        <v>82</v>
      </c>
      <c r="AY1111" s="227" t="s">
        <v>125</v>
      </c>
    </row>
    <row r="1112" spans="1:65" s="2" customFormat="1" ht="16.5" customHeight="1">
      <c r="A1112" s="33"/>
      <c r="B1112" s="34"/>
      <c r="C1112" s="177" t="s">
        <v>730</v>
      </c>
      <c r="D1112" s="177" t="s">
        <v>126</v>
      </c>
      <c r="E1112" s="178" t="s">
        <v>731</v>
      </c>
      <c r="F1112" s="179" t="s">
        <v>732</v>
      </c>
      <c r="G1112" s="180" t="s">
        <v>727</v>
      </c>
      <c r="H1112" s="181">
        <v>90.4</v>
      </c>
      <c r="I1112" s="182"/>
      <c r="J1112" s="183">
        <f>ROUND(I1112*H1112,2)</f>
        <v>0</v>
      </c>
      <c r="K1112" s="179" t="s">
        <v>130</v>
      </c>
      <c r="L1112" s="184"/>
      <c r="M1112" s="185" t="s">
        <v>1</v>
      </c>
      <c r="N1112" s="186" t="s">
        <v>39</v>
      </c>
      <c r="O1112" s="70"/>
      <c r="P1112" s="187">
        <f>O1112*H1112</f>
        <v>0</v>
      </c>
      <c r="Q1112" s="187">
        <v>1</v>
      </c>
      <c r="R1112" s="187">
        <f>Q1112*H1112</f>
        <v>90.4</v>
      </c>
      <c r="S1112" s="187">
        <v>0</v>
      </c>
      <c r="T1112" s="188">
        <f>S1112*H1112</f>
        <v>0</v>
      </c>
      <c r="U1112" s="33"/>
      <c r="V1112" s="33"/>
      <c r="W1112" s="33"/>
      <c r="X1112" s="33"/>
      <c r="Y1112" s="33"/>
      <c r="Z1112" s="33"/>
      <c r="AA1112" s="33"/>
      <c r="AB1112" s="33"/>
      <c r="AC1112" s="33"/>
      <c r="AD1112" s="33"/>
      <c r="AE1112" s="33"/>
      <c r="AR1112" s="189" t="s">
        <v>131</v>
      </c>
      <c r="AT1112" s="189" t="s">
        <v>126</v>
      </c>
      <c r="AU1112" s="189" t="s">
        <v>82</v>
      </c>
      <c r="AY1112" s="16" t="s">
        <v>125</v>
      </c>
      <c r="BE1112" s="190">
        <f>IF(N1112="základní",J1112,0)</f>
        <v>0</v>
      </c>
      <c r="BF1112" s="190">
        <f>IF(N1112="snížená",J1112,0)</f>
        <v>0</v>
      </c>
      <c r="BG1112" s="190">
        <f>IF(N1112="zákl. přenesená",J1112,0)</f>
        <v>0</v>
      </c>
      <c r="BH1112" s="190">
        <f>IF(N1112="sníž. přenesená",J1112,0)</f>
        <v>0</v>
      </c>
      <c r="BI1112" s="190">
        <f>IF(N1112="nulová",J1112,0)</f>
        <v>0</v>
      </c>
      <c r="BJ1112" s="16" t="s">
        <v>82</v>
      </c>
      <c r="BK1112" s="190">
        <f>ROUND(I1112*H1112,2)</f>
        <v>0</v>
      </c>
      <c r="BL1112" s="16" t="s">
        <v>132</v>
      </c>
      <c r="BM1112" s="189" t="s">
        <v>733</v>
      </c>
    </row>
    <row r="1113" spans="1:65" s="2" customFormat="1">
      <c r="A1113" s="33"/>
      <c r="B1113" s="34"/>
      <c r="C1113" s="35"/>
      <c r="D1113" s="191" t="s">
        <v>134</v>
      </c>
      <c r="E1113" s="35"/>
      <c r="F1113" s="192" t="s">
        <v>732</v>
      </c>
      <c r="G1113" s="35"/>
      <c r="H1113" s="35"/>
      <c r="I1113" s="193"/>
      <c r="J1113" s="35"/>
      <c r="K1113" s="35"/>
      <c r="L1113" s="38"/>
      <c r="M1113" s="194"/>
      <c r="N1113" s="195"/>
      <c r="O1113" s="70"/>
      <c r="P1113" s="70"/>
      <c r="Q1113" s="70"/>
      <c r="R1113" s="70"/>
      <c r="S1113" s="70"/>
      <c r="T1113" s="71"/>
      <c r="U1113" s="33"/>
      <c r="V1113" s="33"/>
      <c r="W1113" s="33"/>
      <c r="X1113" s="33"/>
      <c r="Y1113" s="33"/>
      <c r="Z1113" s="33"/>
      <c r="AA1113" s="33"/>
      <c r="AB1113" s="33"/>
      <c r="AC1113" s="33"/>
      <c r="AD1113" s="33"/>
      <c r="AE1113" s="33"/>
      <c r="AT1113" s="16" t="s">
        <v>134</v>
      </c>
      <c r="AU1113" s="16" t="s">
        <v>82</v>
      </c>
    </row>
    <row r="1114" spans="1:65" s="12" customFormat="1">
      <c r="B1114" s="196"/>
      <c r="C1114" s="197"/>
      <c r="D1114" s="191" t="s">
        <v>135</v>
      </c>
      <c r="E1114" s="198" t="s">
        <v>1</v>
      </c>
      <c r="F1114" s="199" t="s">
        <v>734</v>
      </c>
      <c r="G1114" s="197"/>
      <c r="H1114" s="198" t="s">
        <v>1</v>
      </c>
      <c r="I1114" s="200"/>
      <c r="J1114" s="197"/>
      <c r="K1114" s="197"/>
      <c r="L1114" s="201"/>
      <c r="M1114" s="202"/>
      <c r="N1114" s="203"/>
      <c r="O1114" s="203"/>
      <c r="P1114" s="203"/>
      <c r="Q1114" s="203"/>
      <c r="R1114" s="203"/>
      <c r="S1114" s="203"/>
      <c r="T1114" s="204"/>
      <c r="AT1114" s="205" t="s">
        <v>135</v>
      </c>
      <c r="AU1114" s="205" t="s">
        <v>82</v>
      </c>
      <c r="AV1114" s="12" t="s">
        <v>82</v>
      </c>
      <c r="AW1114" s="12" t="s">
        <v>30</v>
      </c>
      <c r="AX1114" s="12" t="s">
        <v>74</v>
      </c>
      <c r="AY1114" s="205" t="s">
        <v>125</v>
      </c>
    </row>
    <row r="1115" spans="1:65" s="13" customFormat="1">
      <c r="B1115" s="206"/>
      <c r="C1115" s="207"/>
      <c r="D1115" s="191" t="s">
        <v>135</v>
      </c>
      <c r="E1115" s="208" t="s">
        <v>1</v>
      </c>
      <c r="F1115" s="209" t="s">
        <v>475</v>
      </c>
      <c r="G1115" s="207"/>
      <c r="H1115" s="210">
        <v>4</v>
      </c>
      <c r="I1115" s="211"/>
      <c r="J1115" s="207"/>
      <c r="K1115" s="207"/>
      <c r="L1115" s="212"/>
      <c r="M1115" s="213"/>
      <c r="N1115" s="214"/>
      <c r="O1115" s="214"/>
      <c r="P1115" s="214"/>
      <c r="Q1115" s="214"/>
      <c r="R1115" s="214"/>
      <c r="S1115" s="214"/>
      <c r="T1115" s="215"/>
      <c r="AT1115" s="216" t="s">
        <v>135</v>
      </c>
      <c r="AU1115" s="216" t="s">
        <v>82</v>
      </c>
      <c r="AV1115" s="13" t="s">
        <v>84</v>
      </c>
      <c r="AW1115" s="13" t="s">
        <v>30</v>
      </c>
      <c r="AX1115" s="13" t="s">
        <v>74</v>
      </c>
      <c r="AY1115" s="216" t="s">
        <v>125</v>
      </c>
    </row>
    <row r="1116" spans="1:65" s="12" customFormat="1">
      <c r="B1116" s="196"/>
      <c r="C1116" s="197"/>
      <c r="D1116" s="191" t="s">
        <v>135</v>
      </c>
      <c r="E1116" s="198" t="s">
        <v>1</v>
      </c>
      <c r="F1116" s="199" t="s">
        <v>735</v>
      </c>
      <c r="G1116" s="197"/>
      <c r="H1116" s="198" t="s">
        <v>1</v>
      </c>
      <c r="I1116" s="200"/>
      <c r="J1116" s="197"/>
      <c r="K1116" s="197"/>
      <c r="L1116" s="201"/>
      <c r="M1116" s="202"/>
      <c r="N1116" s="203"/>
      <c r="O1116" s="203"/>
      <c r="P1116" s="203"/>
      <c r="Q1116" s="203"/>
      <c r="R1116" s="203"/>
      <c r="S1116" s="203"/>
      <c r="T1116" s="204"/>
      <c r="AT1116" s="205" t="s">
        <v>135</v>
      </c>
      <c r="AU1116" s="205" t="s">
        <v>82</v>
      </c>
      <c r="AV1116" s="12" t="s">
        <v>82</v>
      </c>
      <c r="AW1116" s="12" t="s">
        <v>30</v>
      </c>
      <c r="AX1116" s="12" t="s">
        <v>74</v>
      </c>
      <c r="AY1116" s="205" t="s">
        <v>125</v>
      </c>
    </row>
    <row r="1117" spans="1:65" s="13" customFormat="1">
      <c r="B1117" s="206"/>
      <c r="C1117" s="207"/>
      <c r="D1117" s="191" t="s">
        <v>135</v>
      </c>
      <c r="E1117" s="208" t="s">
        <v>1</v>
      </c>
      <c r="F1117" s="209" t="s">
        <v>736</v>
      </c>
      <c r="G1117" s="207"/>
      <c r="H1117" s="210">
        <v>78</v>
      </c>
      <c r="I1117" s="211"/>
      <c r="J1117" s="207"/>
      <c r="K1117" s="207"/>
      <c r="L1117" s="212"/>
      <c r="M1117" s="213"/>
      <c r="N1117" s="214"/>
      <c r="O1117" s="214"/>
      <c r="P1117" s="214"/>
      <c r="Q1117" s="214"/>
      <c r="R1117" s="214"/>
      <c r="S1117" s="214"/>
      <c r="T1117" s="215"/>
      <c r="AT1117" s="216" t="s">
        <v>135</v>
      </c>
      <c r="AU1117" s="216" t="s">
        <v>82</v>
      </c>
      <c r="AV1117" s="13" t="s">
        <v>84</v>
      </c>
      <c r="AW1117" s="13" t="s">
        <v>30</v>
      </c>
      <c r="AX1117" s="13" t="s">
        <v>74</v>
      </c>
      <c r="AY1117" s="216" t="s">
        <v>125</v>
      </c>
    </row>
    <row r="1118" spans="1:65" s="12" customFormat="1">
      <c r="B1118" s="196"/>
      <c r="C1118" s="197"/>
      <c r="D1118" s="191" t="s">
        <v>135</v>
      </c>
      <c r="E1118" s="198" t="s">
        <v>1</v>
      </c>
      <c r="F1118" s="199" t="s">
        <v>737</v>
      </c>
      <c r="G1118" s="197"/>
      <c r="H1118" s="198" t="s">
        <v>1</v>
      </c>
      <c r="I1118" s="200"/>
      <c r="J1118" s="197"/>
      <c r="K1118" s="197"/>
      <c r="L1118" s="201"/>
      <c r="M1118" s="202"/>
      <c r="N1118" s="203"/>
      <c r="O1118" s="203"/>
      <c r="P1118" s="203"/>
      <c r="Q1118" s="203"/>
      <c r="R1118" s="203"/>
      <c r="S1118" s="203"/>
      <c r="T1118" s="204"/>
      <c r="AT1118" s="205" t="s">
        <v>135</v>
      </c>
      <c r="AU1118" s="205" t="s">
        <v>82</v>
      </c>
      <c r="AV1118" s="12" t="s">
        <v>82</v>
      </c>
      <c r="AW1118" s="12" t="s">
        <v>30</v>
      </c>
      <c r="AX1118" s="12" t="s">
        <v>74</v>
      </c>
      <c r="AY1118" s="205" t="s">
        <v>125</v>
      </c>
    </row>
    <row r="1119" spans="1:65" s="13" customFormat="1">
      <c r="B1119" s="206"/>
      <c r="C1119" s="207"/>
      <c r="D1119" s="191" t="s">
        <v>135</v>
      </c>
      <c r="E1119" s="208" t="s">
        <v>1</v>
      </c>
      <c r="F1119" s="209" t="s">
        <v>738</v>
      </c>
      <c r="G1119" s="207"/>
      <c r="H1119" s="210">
        <v>8.4</v>
      </c>
      <c r="I1119" s="211"/>
      <c r="J1119" s="207"/>
      <c r="K1119" s="207"/>
      <c r="L1119" s="212"/>
      <c r="M1119" s="213"/>
      <c r="N1119" s="214"/>
      <c r="O1119" s="214"/>
      <c r="P1119" s="214"/>
      <c r="Q1119" s="214"/>
      <c r="R1119" s="214"/>
      <c r="S1119" s="214"/>
      <c r="T1119" s="215"/>
      <c r="AT1119" s="216" t="s">
        <v>135</v>
      </c>
      <c r="AU1119" s="216" t="s">
        <v>82</v>
      </c>
      <c r="AV1119" s="13" t="s">
        <v>84</v>
      </c>
      <c r="AW1119" s="13" t="s">
        <v>30</v>
      </c>
      <c r="AX1119" s="13" t="s">
        <v>74</v>
      </c>
      <c r="AY1119" s="216" t="s">
        <v>125</v>
      </c>
    </row>
    <row r="1120" spans="1:65" s="14" customFormat="1">
      <c r="B1120" s="217"/>
      <c r="C1120" s="218"/>
      <c r="D1120" s="191" t="s">
        <v>135</v>
      </c>
      <c r="E1120" s="219" t="s">
        <v>1</v>
      </c>
      <c r="F1120" s="220" t="s">
        <v>138</v>
      </c>
      <c r="G1120" s="218"/>
      <c r="H1120" s="221">
        <v>90.4</v>
      </c>
      <c r="I1120" s="222"/>
      <c r="J1120" s="218"/>
      <c r="K1120" s="218"/>
      <c r="L1120" s="223"/>
      <c r="M1120" s="224"/>
      <c r="N1120" s="225"/>
      <c r="O1120" s="225"/>
      <c r="P1120" s="225"/>
      <c r="Q1120" s="225"/>
      <c r="R1120" s="225"/>
      <c r="S1120" s="225"/>
      <c r="T1120" s="226"/>
      <c r="AT1120" s="227" t="s">
        <v>135</v>
      </c>
      <c r="AU1120" s="227" t="s">
        <v>82</v>
      </c>
      <c r="AV1120" s="14" t="s">
        <v>132</v>
      </c>
      <c r="AW1120" s="14" t="s">
        <v>30</v>
      </c>
      <c r="AX1120" s="14" t="s">
        <v>82</v>
      </c>
      <c r="AY1120" s="227" t="s">
        <v>125</v>
      </c>
    </row>
    <row r="1121" spans="1:65" s="2" customFormat="1" ht="16.5" customHeight="1">
      <c r="A1121" s="33"/>
      <c r="B1121" s="34"/>
      <c r="C1121" s="177" t="s">
        <v>739</v>
      </c>
      <c r="D1121" s="177" t="s">
        <v>126</v>
      </c>
      <c r="E1121" s="178" t="s">
        <v>740</v>
      </c>
      <c r="F1121" s="179" t="s">
        <v>741</v>
      </c>
      <c r="G1121" s="180" t="s">
        <v>727</v>
      </c>
      <c r="H1121" s="181">
        <v>4058.172</v>
      </c>
      <c r="I1121" s="182"/>
      <c r="J1121" s="183">
        <f>ROUND(I1121*H1121,2)</f>
        <v>0</v>
      </c>
      <c r="K1121" s="179" t="s">
        <v>130</v>
      </c>
      <c r="L1121" s="184"/>
      <c r="M1121" s="185" t="s">
        <v>1</v>
      </c>
      <c r="N1121" s="186" t="s">
        <v>39</v>
      </c>
      <c r="O1121" s="70"/>
      <c r="P1121" s="187">
        <f>O1121*H1121</f>
        <v>0</v>
      </c>
      <c r="Q1121" s="187">
        <v>1</v>
      </c>
      <c r="R1121" s="187">
        <f>Q1121*H1121</f>
        <v>4058.172</v>
      </c>
      <c r="S1121" s="187">
        <v>0</v>
      </c>
      <c r="T1121" s="188">
        <f>S1121*H1121</f>
        <v>0</v>
      </c>
      <c r="U1121" s="33"/>
      <c r="V1121" s="33"/>
      <c r="W1121" s="33"/>
      <c r="X1121" s="33"/>
      <c r="Y1121" s="33"/>
      <c r="Z1121" s="33"/>
      <c r="AA1121" s="33"/>
      <c r="AB1121" s="33"/>
      <c r="AC1121" s="33"/>
      <c r="AD1121" s="33"/>
      <c r="AE1121" s="33"/>
      <c r="AR1121" s="189" t="s">
        <v>131</v>
      </c>
      <c r="AT1121" s="189" t="s">
        <v>126</v>
      </c>
      <c r="AU1121" s="189" t="s">
        <v>82</v>
      </c>
      <c r="AY1121" s="16" t="s">
        <v>125</v>
      </c>
      <c r="BE1121" s="190">
        <f>IF(N1121="základní",J1121,0)</f>
        <v>0</v>
      </c>
      <c r="BF1121" s="190">
        <f>IF(N1121="snížená",J1121,0)</f>
        <v>0</v>
      </c>
      <c r="BG1121" s="190">
        <f>IF(N1121="zákl. přenesená",J1121,0)</f>
        <v>0</v>
      </c>
      <c r="BH1121" s="190">
        <f>IF(N1121="sníž. přenesená",J1121,0)</f>
        <v>0</v>
      </c>
      <c r="BI1121" s="190">
        <f>IF(N1121="nulová",J1121,0)</f>
        <v>0</v>
      </c>
      <c r="BJ1121" s="16" t="s">
        <v>82</v>
      </c>
      <c r="BK1121" s="190">
        <f>ROUND(I1121*H1121,2)</f>
        <v>0</v>
      </c>
      <c r="BL1121" s="16" t="s">
        <v>132</v>
      </c>
      <c r="BM1121" s="189" t="s">
        <v>742</v>
      </c>
    </row>
    <row r="1122" spans="1:65" s="2" customFormat="1">
      <c r="A1122" s="33"/>
      <c r="B1122" s="34"/>
      <c r="C1122" s="35"/>
      <c r="D1122" s="191" t="s">
        <v>134</v>
      </c>
      <c r="E1122" s="35"/>
      <c r="F1122" s="192" t="s">
        <v>741</v>
      </c>
      <c r="G1122" s="35"/>
      <c r="H1122" s="35"/>
      <c r="I1122" s="193"/>
      <c r="J1122" s="35"/>
      <c r="K1122" s="35"/>
      <c r="L1122" s="38"/>
      <c r="M1122" s="194"/>
      <c r="N1122" s="195"/>
      <c r="O1122" s="70"/>
      <c r="P1122" s="70"/>
      <c r="Q1122" s="70"/>
      <c r="R1122" s="70"/>
      <c r="S1122" s="70"/>
      <c r="T1122" s="71"/>
      <c r="U1122" s="33"/>
      <c r="V1122" s="33"/>
      <c r="W1122" s="33"/>
      <c r="X1122" s="33"/>
      <c r="Y1122" s="33"/>
      <c r="Z1122" s="33"/>
      <c r="AA1122" s="33"/>
      <c r="AB1122" s="33"/>
      <c r="AC1122" s="33"/>
      <c r="AD1122" s="33"/>
      <c r="AE1122" s="33"/>
      <c r="AT1122" s="16" t="s">
        <v>134</v>
      </c>
      <c r="AU1122" s="16" t="s">
        <v>82</v>
      </c>
    </row>
    <row r="1123" spans="1:65" s="12" customFormat="1">
      <c r="B1123" s="196"/>
      <c r="C1123" s="197"/>
      <c r="D1123" s="191" t="s">
        <v>135</v>
      </c>
      <c r="E1123" s="198" t="s">
        <v>1</v>
      </c>
      <c r="F1123" s="199" t="s">
        <v>530</v>
      </c>
      <c r="G1123" s="197"/>
      <c r="H1123" s="198" t="s">
        <v>1</v>
      </c>
      <c r="I1123" s="200"/>
      <c r="J1123" s="197"/>
      <c r="K1123" s="197"/>
      <c r="L1123" s="201"/>
      <c r="M1123" s="202"/>
      <c r="N1123" s="203"/>
      <c r="O1123" s="203"/>
      <c r="P1123" s="203"/>
      <c r="Q1123" s="203"/>
      <c r="R1123" s="203"/>
      <c r="S1123" s="203"/>
      <c r="T1123" s="204"/>
      <c r="AT1123" s="205" t="s">
        <v>135</v>
      </c>
      <c r="AU1123" s="205" t="s">
        <v>82</v>
      </c>
      <c r="AV1123" s="12" t="s">
        <v>82</v>
      </c>
      <c r="AW1123" s="12" t="s">
        <v>30</v>
      </c>
      <c r="AX1123" s="12" t="s">
        <v>74</v>
      </c>
      <c r="AY1123" s="205" t="s">
        <v>125</v>
      </c>
    </row>
    <row r="1124" spans="1:65" s="13" customFormat="1">
      <c r="B1124" s="206"/>
      <c r="C1124" s="207"/>
      <c r="D1124" s="191" t="s">
        <v>135</v>
      </c>
      <c r="E1124" s="208" t="s">
        <v>1</v>
      </c>
      <c r="F1124" s="209" t="s">
        <v>743</v>
      </c>
      <c r="G1124" s="207"/>
      <c r="H1124" s="210">
        <v>123.48</v>
      </c>
      <c r="I1124" s="211"/>
      <c r="J1124" s="207"/>
      <c r="K1124" s="207"/>
      <c r="L1124" s="212"/>
      <c r="M1124" s="213"/>
      <c r="N1124" s="214"/>
      <c r="O1124" s="214"/>
      <c r="P1124" s="214"/>
      <c r="Q1124" s="214"/>
      <c r="R1124" s="214"/>
      <c r="S1124" s="214"/>
      <c r="T1124" s="215"/>
      <c r="AT1124" s="216" t="s">
        <v>135</v>
      </c>
      <c r="AU1124" s="216" t="s">
        <v>82</v>
      </c>
      <c r="AV1124" s="13" t="s">
        <v>84</v>
      </c>
      <c r="AW1124" s="13" t="s">
        <v>30</v>
      </c>
      <c r="AX1124" s="13" t="s">
        <v>74</v>
      </c>
      <c r="AY1124" s="216" t="s">
        <v>125</v>
      </c>
    </row>
    <row r="1125" spans="1:65" s="12" customFormat="1">
      <c r="B1125" s="196"/>
      <c r="C1125" s="197"/>
      <c r="D1125" s="191" t="s">
        <v>135</v>
      </c>
      <c r="E1125" s="198" t="s">
        <v>1</v>
      </c>
      <c r="F1125" s="199" t="s">
        <v>533</v>
      </c>
      <c r="G1125" s="197"/>
      <c r="H1125" s="198" t="s">
        <v>1</v>
      </c>
      <c r="I1125" s="200"/>
      <c r="J1125" s="197"/>
      <c r="K1125" s="197"/>
      <c r="L1125" s="201"/>
      <c r="M1125" s="202"/>
      <c r="N1125" s="203"/>
      <c r="O1125" s="203"/>
      <c r="P1125" s="203"/>
      <c r="Q1125" s="203"/>
      <c r="R1125" s="203"/>
      <c r="S1125" s="203"/>
      <c r="T1125" s="204"/>
      <c r="AT1125" s="205" t="s">
        <v>135</v>
      </c>
      <c r="AU1125" s="205" t="s">
        <v>82</v>
      </c>
      <c r="AV1125" s="12" t="s">
        <v>82</v>
      </c>
      <c r="AW1125" s="12" t="s">
        <v>30</v>
      </c>
      <c r="AX1125" s="12" t="s">
        <v>74</v>
      </c>
      <c r="AY1125" s="205" t="s">
        <v>125</v>
      </c>
    </row>
    <row r="1126" spans="1:65" s="13" customFormat="1">
      <c r="B1126" s="206"/>
      <c r="C1126" s="207"/>
      <c r="D1126" s="191" t="s">
        <v>135</v>
      </c>
      <c r="E1126" s="208" t="s">
        <v>1</v>
      </c>
      <c r="F1126" s="209" t="s">
        <v>744</v>
      </c>
      <c r="G1126" s="207"/>
      <c r="H1126" s="210">
        <v>1162.8</v>
      </c>
      <c r="I1126" s="211"/>
      <c r="J1126" s="207"/>
      <c r="K1126" s="207"/>
      <c r="L1126" s="212"/>
      <c r="M1126" s="213"/>
      <c r="N1126" s="214"/>
      <c r="O1126" s="214"/>
      <c r="P1126" s="214"/>
      <c r="Q1126" s="214"/>
      <c r="R1126" s="214"/>
      <c r="S1126" s="214"/>
      <c r="T1126" s="215"/>
      <c r="AT1126" s="216" t="s">
        <v>135</v>
      </c>
      <c r="AU1126" s="216" t="s">
        <v>82</v>
      </c>
      <c r="AV1126" s="13" t="s">
        <v>84</v>
      </c>
      <c r="AW1126" s="13" t="s">
        <v>30</v>
      </c>
      <c r="AX1126" s="13" t="s">
        <v>74</v>
      </c>
      <c r="AY1126" s="216" t="s">
        <v>125</v>
      </c>
    </row>
    <row r="1127" spans="1:65" s="12" customFormat="1">
      <c r="B1127" s="196"/>
      <c r="C1127" s="197"/>
      <c r="D1127" s="191" t="s">
        <v>135</v>
      </c>
      <c r="E1127" s="198" t="s">
        <v>1</v>
      </c>
      <c r="F1127" s="199" t="s">
        <v>164</v>
      </c>
      <c r="G1127" s="197"/>
      <c r="H1127" s="198" t="s">
        <v>1</v>
      </c>
      <c r="I1127" s="200"/>
      <c r="J1127" s="197"/>
      <c r="K1127" s="197"/>
      <c r="L1127" s="201"/>
      <c r="M1127" s="202"/>
      <c r="N1127" s="203"/>
      <c r="O1127" s="203"/>
      <c r="P1127" s="203"/>
      <c r="Q1127" s="203"/>
      <c r="R1127" s="203"/>
      <c r="S1127" s="203"/>
      <c r="T1127" s="204"/>
      <c r="AT1127" s="205" t="s">
        <v>135</v>
      </c>
      <c r="AU1127" s="205" t="s">
        <v>82</v>
      </c>
      <c r="AV1127" s="12" t="s">
        <v>82</v>
      </c>
      <c r="AW1127" s="12" t="s">
        <v>30</v>
      </c>
      <c r="AX1127" s="12" t="s">
        <v>74</v>
      </c>
      <c r="AY1127" s="205" t="s">
        <v>125</v>
      </c>
    </row>
    <row r="1128" spans="1:65" s="13" customFormat="1">
      <c r="B1128" s="206"/>
      <c r="C1128" s="207"/>
      <c r="D1128" s="191" t="s">
        <v>135</v>
      </c>
      <c r="E1128" s="208" t="s">
        <v>1</v>
      </c>
      <c r="F1128" s="209" t="s">
        <v>745</v>
      </c>
      <c r="G1128" s="207"/>
      <c r="H1128" s="210">
        <v>168.3</v>
      </c>
      <c r="I1128" s="211"/>
      <c r="J1128" s="207"/>
      <c r="K1128" s="207"/>
      <c r="L1128" s="212"/>
      <c r="M1128" s="213"/>
      <c r="N1128" s="214"/>
      <c r="O1128" s="214"/>
      <c r="P1128" s="214"/>
      <c r="Q1128" s="214"/>
      <c r="R1128" s="214"/>
      <c r="S1128" s="214"/>
      <c r="T1128" s="215"/>
      <c r="AT1128" s="216" t="s">
        <v>135</v>
      </c>
      <c r="AU1128" s="216" t="s">
        <v>82</v>
      </c>
      <c r="AV1128" s="13" t="s">
        <v>84</v>
      </c>
      <c r="AW1128" s="13" t="s">
        <v>30</v>
      </c>
      <c r="AX1128" s="13" t="s">
        <v>74</v>
      </c>
      <c r="AY1128" s="216" t="s">
        <v>125</v>
      </c>
    </row>
    <row r="1129" spans="1:65" s="12" customFormat="1">
      <c r="B1129" s="196"/>
      <c r="C1129" s="197"/>
      <c r="D1129" s="191" t="s">
        <v>135</v>
      </c>
      <c r="E1129" s="198" t="s">
        <v>1</v>
      </c>
      <c r="F1129" s="199" t="s">
        <v>538</v>
      </c>
      <c r="G1129" s="197"/>
      <c r="H1129" s="198" t="s">
        <v>1</v>
      </c>
      <c r="I1129" s="200"/>
      <c r="J1129" s="197"/>
      <c r="K1129" s="197"/>
      <c r="L1129" s="201"/>
      <c r="M1129" s="202"/>
      <c r="N1129" s="203"/>
      <c r="O1129" s="203"/>
      <c r="P1129" s="203"/>
      <c r="Q1129" s="203"/>
      <c r="R1129" s="203"/>
      <c r="S1129" s="203"/>
      <c r="T1129" s="204"/>
      <c r="AT1129" s="205" t="s">
        <v>135</v>
      </c>
      <c r="AU1129" s="205" t="s">
        <v>82</v>
      </c>
      <c r="AV1129" s="12" t="s">
        <v>82</v>
      </c>
      <c r="AW1129" s="12" t="s">
        <v>30</v>
      </c>
      <c r="AX1129" s="12" t="s">
        <v>74</v>
      </c>
      <c r="AY1129" s="205" t="s">
        <v>125</v>
      </c>
    </row>
    <row r="1130" spans="1:65" s="13" customFormat="1">
      <c r="B1130" s="206"/>
      <c r="C1130" s="207"/>
      <c r="D1130" s="191" t="s">
        <v>135</v>
      </c>
      <c r="E1130" s="208" t="s">
        <v>1</v>
      </c>
      <c r="F1130" s="209" t="s">
        <v>746</v>
      </c>
      <c r="G1130" s="207"/>
      <c r="H1130" s="210">
        <v>615.05999999999995</v>
      </c>
      <c r="I1130" s="211"/>
      <c r="J1130" s="207"/>
      <c r="K1130" s="207"/>
      <c r="L1130" s="212"/>
      <c r="M1130" s="213"/>
      <c r="N1130" s="214"/>
      <c r="O1130" s="214"/>
      <c r="P1130" s="214"/>
      <c r="Q1130" s="214"/>
      <c r="R1130" s="214"/>
      <c r="S1130" s="214"/>
      <c r="T1130" s="215"/>
      <c r="AT1130" s="216" t="s">
        <v>135</v>
      </c>
      <c r="AU1130" s="216" t="s">
        <v>82</v>
      </c>
      <c r="AV1130" s="13" t="s">
        <v>84</v>
      </c>
      <c r="AW1130" s="13" t="s">
        <v>30</v>
      </c>
      <c r="AX1130" s="13" t="s">
        <v>74</v>
      </c>
      <c r="AY1130" s="216" t="s">
        <v>125</v>
      </c>
    </row>
    <row r="1131" spans="1:65" s="12" customFormat="1">
      <c r="B1131" s="196"/>
      <c r="C1131" s="197"/>
      <c r="D1131" s="191" t="s">
        <v>135</v>
      </c>
      <c r="E1131" s="198" t="s">
        <v>1</v>
      </c>
      <c r="F1131" s="199" t="s">
        <v>489</v>
      </c>
      <c r="G1131" s="197"/>
      <c r="H1131" s="198" t="s">
        <v>1</v>
      </c>
      <c r="I1131" s="200"/>
      <c r="J1131" s="197"/>
      <c r="K1131" s="197"/>
      <c r="L1131" s="201"/>
      <c r="M1131" s="202"/>
      <c r="N1131" s="203"/>
      <c r="O1131" s="203"/>
      <c r="P1131" s="203"/>
      <c r="Q1131" s="203"/>
      <c r="R1131" s="203"/>
      <c r="S1131" s="203"/>
      <c r="T1131" s="204"/>
      <c r="AT1131" s="205" t="s">
        <v>135</v>
      </c>
      <c r="AU1131" s="205" t="s">
        <v>82</v>
      </c>
      <c r="AV1131" s="12" t="s">
        <v>82</v>
      </c>
      <c r="AW1131" s="12" t="s">
        <v>30</v>
      </c>
      <c r="AX1131" s="12" t="s">
        <v>74</v>
      </c>
      <c r="AY1131" s="205" t="s">
        <v>125</v>
      </c>
    </row>
    <row r="1132" spans="1:65" s="13" customFormat="1">
      <c r="B1132" s="206"/>
      <c r="C1132" s="207"/>
      <c r="D1132" s="191" t="s">
        <v>135</v>
      </c>
      <c r="E1132" s="208" t="s">
        <v>1</v>
      </c>
      <c r="F1132" s="209" t="s">
        <v>747</v>
      </c>
      <c r="G1132" s="207"/>
      <c r="H1132" s="210">
        <v>129.6</v>
      </c>
      <c r="I1132" s="211"/>
      <c r="J1132" s="207"/>
      <c r="K1132" s="207"/>
      <c r="L1132" s="212"/>
      <c r="M1132" s="213"/>
      <c r="N1132" s="214"/>
      <c r="O1132" s="214"/>
      <c r="P1132" s="214"/>
      <c r="Q1132" s="214"/>
      <c r="R1132" s="214"/>
      <c r="S1132" s="214"/>
      <c r="T1132" s="215"/>
      <c r="AT1132" s="216" t="s">
        <v>135</v>
      </c>
      <c r="AU1132" s="216" t="s">
        <v>82</v>
      </c>
      <c r="AV1132" s="13" t="s">
        <v>84</v>
      </c>
      <c r="AW1132" s="13" t="s">
        <v>30</v>
      </c>
      <c r="AX1132" s="13" t="s">
        <v>74</v>
      </c>
      <c r="AY1132" s="216" t="s">
        <v>125</v>
      </c>
    </row>
    <row r="1133" spans="1:65" s="12" customFormat="1">
      <c r="B1133" s="196"/>
      <c r="C1133" s="197"/>
      <c r="D1133" s="191" t="s">
        <v>135</v>
      </c>
      <c r="E1133" s="198" t="s">
        <v>1</v>
      </c>
      <c r="F1133" s="199" t="s">
        <v>748</v>
      </c>
      <c r="G1133" s="197"/>
      <c r="H1133" s="198" t="s">
        <v>1</v>
      </c>
      <c r="I1133" s="200"/>
      <c r="J1133" s="197"/>
      <c r="K1133" s="197"/>
      <c r="L1133" s="201"/>
      <c r="M1133" s="202"/>
      <c r="N1133" s="203"/>
      <c r="O1133" s="203"/>
      <c r="P1133" s="203"/>
      <c r="Q1133" s="203"/>
      <c r="R1133" s="203"/>
      <c r="S1133" s="203"/>
      <c r="T1133" s="204"/>
      <c r="AT1133" s="205" t="s">
        <v>135</v>
      </c>
      <c r="AU1133" s="205" t="s">
        <v>82</v>
      </c>
      <c r="AV1133" s="12" t="s">
        <v>82</v>
      </c>
      <c r="AW1133" s="12" t="s">
        <v>30</v>
      </c>
      <c r="AX1133" s="12" t="s">
        <v>74</v>
      </c>
      <c r="AY1133" s="205" t="s">
        <v>125</v>
      </c>
    </row>
    <row r="1134" spans="1:65" s="13" customFormat="1">
      <c r="B1134" s="206"/>
      <c r="C1134" s="207"/>
      <c r="D1134" s="191" t="s">
        <v>135</v>
      </c>
      <c r="E1134" s="208" t="s">
        <v>1</v>
      </c>
      <c r="F1134" s="209" t="s">
        <v>749</v>
      </c>
      <c r="G1134" s="207"/>
      <c r="H1134" s="210">
        <v>17.352</v>
      </c>
      <c r="I1134" s="211"/>
      <c r="J1134" s="207"/>
      <c r="K1134" s="207"/>
      <c r="L1134" s="212"/>
      <c r="M1134" s="213"/>
      <c r="N1134" s="214"/>
      <c r="O1134" s="214"/>
      <c r="P1134" s="214"/>
      <c r="Q1134" s="214"/>
      <c r="R1134" s="214"/>
      <c r="S1134" s="214"/>
      <c r="T1134" s="215"/>
      <c r="AT1134" s="216" t="s">
        <v>135</v>
      </c>
      <c r="AU1134" s="216" t="s">
        <v>82</v>
      </c>
      <c r="AV1134" s="13" t="s">
        <v>84</v>
      </c>
      <c r="AW1134" s="13" t="s">
        <v>30</v>
      </c>
      <c r="AX1134" s="13" t="s">
        <v>74</v>
      </c>
      <c r="AY1134" s="216" t="s">
        <v>125</v>
      </c>
    </row>
    <row r="1135" spans="1:65" s="12" customFormat="1">
      <c r="B1135" s="196"/>
      <c r="C1135" s="197"/>
      <c r="D1135" s="191" t="s">
        <v>135</v>
      </c>
      <c r="E1135" s="198" t="s">
        <v>1</v>
      </c>
      <c r="F1135" s="199" t="s">
        <v>750</v>
      </c>
      <c r="G1135" s="197"/>
      <c r="H1135" s="198" t="s">
        <v>1</v>
      </c>
      <c r="I1135" s="200"/>
      <c r="J1135" s="197"/>
      <c r="K1135" s="197"/>
      <c r="L1135" s="201"/>
      <c r="M1135" s="202"/>
      <c r="N1135" s="203"/>
      <c r="O1135" s="203"/>
      <c r="P1135" s="203"/>
      <c r="Q1135" s="203"/>
      <c r="R1135" s="203"/>
      <c r="S1135" s="203"/>
      <c r="T1135" s="204"/>
      <c r="AT1135" s="205" t="s">
        <v>135</v>
      </c>
      <c r="AU1135" s="205" t="s">
        <v>82</v>
      </c>
      <c r="AV1135" s="12" t="s">
        <v>82</v>
      </c>
      <c r="AW1135" s="12" t="s">
        <v>30</v>
      </c>
      <c r="AX1135" s="12" t="s">
        <v>74</v>
      </c>
      <c r="AY1135" s="205" t="s">
        <v>125</v>
      </c>
    </row>
    <row r="1136" spans="1:65" s="13" customFormat="1">
      <c r="B1136" s="206"/>
      <c r="C1136" s="207"/>
      <c r="D1136" s="191" t="s">
        <v>135</v>
      </c>
      <c r="E1136" s="208" t="s">
        <v>1</v>
      </c>
      <c r="F1136" s="209" t="s">
        <v>751</v>
      </c>
      <c r="G1136" s="207"/>
      <c r="H1136" s="210">
        <v>275.39999999999998</v>
      </c>
      <c r="I1136" s="211"/>
      <c r="J1136" s="207"/>
      <c r="K1136" s="207"/>
      <c r="L1136" s="212"/>
      <c r="M1136" s="213"/>
      <c r="N1136" s="214"/>
      <c r="O1136" s="214"/>
      <c r="P1136" s="214"/>
      <c r="Q1136" s="214"/>
      <c r="R1136" s="214"/>
      <c r="S1136" s="214"/>
      <c r="T1136" s="215"/>
      <c r="AT1136" s="216" t="s">
        <v>135</v>
      </c>
      <c r="AU1136" s="216" t="s">
        <v>82</v>
      </c>
      <c r="AV1136" s="13" t="s">
        <v>84</v>
      </c>
      <c r="AW1136" s="13" t="s">
        <v>30</v>
      </c>
      <c r="AX1136" s="13" t="s">
        <v>74</v>
      </c>
      <c r="AY1136" s="216" t="s">
        <v>125</v>
      </c>
    </row>
    <row r="1137" spans="1:65" s="12" customFormat="1">
      <c r="B1137" s="196"/>
      <c r="C1137" s="197"/>
      <c r="D1137" s="191" t="s">
        <v>135</v>
      </c>
      <c r="E1137" s="198" t="s">
        <v>1</v>
      </c>
      <c r="F1137" s="199" t="s">
        <v>504</v>
      </c>
      <c r="G1137" s="197"/>
      <c r="H1137" s="198" t="s">
        <v>1</v>
      </c>
      <c r="I1137" s="200"/>
      <c r="J1137" s="197"/>
      <c r="K1137" s="197"/>
      <c r="L1137" s="201"/>
      <c r="M1137" s="202"/>
      <c r="N1137" s="203"/>
      <c r="O1137" s="203"/>
      <c r="P1137" s="203"/>
      <c r="Q1137" s="203"/>
      <c r="R1137" s="203"/>
      <c r="S1137" s="203"/>
      <c r="T1137" s="204"/>
      <c r="AT1137" s="205" t="s">
        <v>135</v>
      </c>
      <c r="AU1137" s="205" t="s">
        <v>82</v>
      </c>
      <c r="AV1137" s="12" t="s">
        <v>82</v>
      </c>
      <c r="AW1137" s="12" t="s">
        <v>30</v>
      </c>
      <c r="AX1137" s="12" t="s">
        <v>74</v>
      </c>
      <c r="AY1137" s="205" t="s">
        <v>125</v>
      </c>
    </row>
    <row r="1138" spans="1:65" s="13" customFormat="1">
      <c r="B1138" s="206"/>
      <c r="C1138" s="207"/>
      <c r="D1138" s="191" t="s">
        <v>135</v>
      </c>
      <c r="E1138" s="208" t="s">
        <v>1</v>
      </c>
      <c r="F1138" s="209" t="s">
        <v>752</v>
      </c>
      <c r="G1138" s="207"/>
      <c r="H1138" s="210">
        <v>875.16</v>
      </c>
      <c r="I1138" s="211"/>
      <c r="J1138" s="207"/>
      <c r="K1138" s="207"/>
      <c r="L1138" s="212"/>
      <c r="M1138" s="213"/>
      <c r="N1138" s="214"/>
      <c r="O1138" s="214"/>
      <c r="P1138" s="214"/>
      <c r="Q1138" s="214"/>
      <c r="R1138" s="214"/>
      <c r="S1138" s="214"/>
      <c r="T1138" s="215"/>
      <c r="AT1138" s="216" t="s">
        <v>135</v>
      </c>
      <c r="AU1138" s="216" t="s">
        <v>82</v>
      </c>
      <c r="AV1138" s="13" t="s">
        <v>84</v>
      </c>
      <c r="AW1138" s="13" t="s">
        <v>30</v>
      </c>
      <c r="AX1138" s="13" t="s">
        <v>74</v>
      </c>
      <c r="AY1138" s="216" t="s">
        <v>125</v>
      </c>
    </row>
    <row r="1139" spans="1:65" s="12" customFormat="1">
      <c r="B1139" s="196"/>
      <c r="C1139" s="197"/>
      <c r="D1139" s="191" t="s">
        <v>135</v>
      </c>
      <c r="E1139" s="198" t="s">
        <v>1</v>
      </c>
      <c r="F1139" s="199" t="s">
        <v>396</v>
      </c>
      <c r="G1139" s="197"/>
      <c r="H1139" s="198" t="s">
        <v>1</v>
      </c>
      <c r="I1139" s="200"/>
      <c r="J1139" s="197"/>
      <c r="K1139" s="197"/>
      <c r="L1139" s="201"/>
      <c r="M1139" s="202"/>
      <c r="N1139" s="203"/>
      <c r="O1139" s="203"/>
      <c r="P1139" s="203"/>
      <c r="Q1139" s="203"/>
      <c r="R1139" s="203"/>
      <c r="S1139" s="203"/>
      <c r="T1139" s="204"/>
      <c r="AT1139" s="205" t="s">
        <v>135</v>
      </c>
      <c r="AU1139" s="205" t="s">
        <v>82</v>
      </c>
      <c r="AV1139" s="12" t="s">
        <v>82</v>
      </c>
      <c r="AW1139" s="12" t="s">
        <v>30</v>
      </c>
      <c r="AX1139" s="12" t="s">
        <v>74</v>
      </c>
      <c r="AY1139" s="205" t="s">
        <v>125</v>
      </c>
    </row>
    <row r="1140" spans="1:65" s="13" customFormat="1">
      <c r="B1140" s="206"/>
      <c r="C1140" s="207"/>
      <c r="D1140" s="191" t="s">
        <v>135</v>
      </c>
      <c r="E1140" s="208" t="s">
        <v>1</v>
      </c>
      <c r="F1140" s="209" t="s">
        <v>753</v>
      </c>
      <c r="G1140" s="207"/>
      <c r="H1140" s="210">
        <v>82.08</v>
      </c>
      <c r="I1140" s="211"/>
      <c r="J1140" s="207"/>
      <c r="K1140" s="207"/>
      <c r="L1140" s="212"/>
      <c r="M1140" s="213"/>
      <c r="N1140" s="214"/>
      <c r="O1140" s="214"/>
      <c r="P1140" s="214"/>
      <c r="Q1140" s="214"/>
      <c r="R1140" s="214"/>
      <c r="S1140" s="214"/>
      <c r="T1140" s="215"/>
      <c r="AT1140" s="216" t="s">
        <v>135</v>
      </c>
      <c r="AU1140" s="216" t="s">
        <v>82</v>
      </c>
      <c r="AV1140" s="13" t="s">
        <v>84</v>
      </c>
      <c r="AW1140" s="13" t="s">
        <v>30</v>
      </c>
      <c r="AX1140" s="13" t="s">
        <v>74</v>
      </c>
      <c r="AY1140" s="216" t="s">
        <v>125</v>
      </c>
    </row>
    <row r="1141" spans="1:65" s="12" customFormat="1">
      <c r="B1141" s="196"/>
      <c r="C1141" s="197"/>
      <c r="D1141" s="191" t="s">
        <v>135</v>
      </c>
      <c r="E1141" s="198" t="s">
        <v>1</v>
      </c>
      <c r="F1141" s="199" t="s">
        <v>396</v>
      </c>
      <c r="G1141" s="197"/>
      <c r="H1141" s="198" t="s">
        <v>1</v>
      </c>
      <c r="I1141" s="200"/>
      <c r="J1141" s="197"/>
      <c r="K1141" s="197"/>
      <c r="L1141" s="201"/>
      <c r="M1141" s="202"/>
      <c r="N1141" s="203"/>
      <c r="O1141" s="203"/>
      <c r="P1141" s="203"/>
      <c r="Q1141" s="203"/>
      <c r="R1141" s="203"/>
      <c r="S1141" s="203"/>
      <c r="T1141" s="204"/>
      <c r="AT1141" s="205" t="s">
        <v>135</v>
      </c>
      <c r="AU1141" s="205" t="s">
        <v>82</v>
      </c>
      <c r="AV1141" s="12" t="s">
        <v>82</v>
      </c>
      <c r="AW1141" s="12" t="s">
        <v>30</v>
      </c>
      <c r="AX1141" s="12" t="s">
        <v>74</v>
      </c>
      <c r="AY1141" s="205" t="s">
        <v>125</v>
      </c>
    </row>
    <row r="1142" spans="1:65" s="13" customFormat="1">
      <c r="B1142" s="206"/>
      <c r="C1142" s="207"/>
      <c r="D1142" s="191" t="s">
        <v>135</v>
      </c>
      <c r="E1142" s="208" t="s">
        <v>1</v>
      </c>
      <c r="F1142" s="209" t="s">
        <v>754</v>
      </c>
      <c r="G1142" s="207"/>
      <c r="H1142" s="210">
        <v>174.42</v>
      </c>
      <c r="I1142" s="211"/>
      <c r="J1142" s="207"/>
      <c r="K1142" s="207"/>
      <c r="L1142" s="212"/>
      <c r="M1142" s="213"/>
      <c r="N1142" s="214"/>
      <c r="O1142" s="214"/>
      <c r="P1142" s="214"/>
      <c r="Q1142" s="214"/>
      <c r="R1142" s="214"/>
      <c r="S1142" s="214"/>
      <c r="T1142" s="215"/>
      <c r="AT1142" s="216" t="s">
        <v>135</v>
      </c>
      <c r="AU1142" s="216" t="s">
        <v>82</v>
      </c>
      <c r="AV1142" s="13" t="s">
        <v>84</v>
      </c>
      <c r="AW1142" s="13" t="s">
        <v>30</v>
      </c>
      <c r="AX1142" s="13" t="s">
        <v>74</v>
      </c>
      <c r="AY1142" s="216" t="s">
        <v>125</v>
      </c>
    </row>
    <row r="1143" spans="1:65" s="12" customFormat="1">
      <c r="B1143" s="196"/>
      <c r="C1143" s="197"/>
      <c r="D1143" s="191" t="s">
        <v>135</v>
      </c>
      <c r="E1143" s="198" t="s">
        <v>1</v>
      </c>
      <c r="F1143" s="199" t="s">
        <v>513</v>
      </c>
      <c r="G1143" s="197"/>
      <c r="H1143" s="198" t="s">
        <v>1</v>
      </c>
      <c r="I1143" s="200"/>
      <c r="J1143" s="197"/>
      <c r="K1143" s="197"/>
      <c r="L1143" s="201"/>
      <c r="M1143" s="202"/>
      <c r="N1143" s="203"/>
      <c r="O1143" s="203"/>
      <c r="P1143" s="203"/>
      <c r="Q1143" s="203"/>
      <c r="R1143" s="203"/>
      <c r="S1143" s="203"/>
      <c r="T1143" s="204"/>
      <c r="AT1143" s="205" t="s">
        <v>135</v>
      </c>
      <c r="AU1143" s="205" t="s">
        <v>82</v>
      </c>
      <c r="AV1143" s="12" t="s">
        <v>82</v>
      </c>
      <c r="AW1143" s="12" t="s">
        <v>30</v>
      </c>
      <c r="AX1143" s="12" t="s">
        <v>74</v>
      </c>
      <c r="AY1143" s="205" t="s">
        <v>125</v>
      </c>
    </row>
    <row r="1144" spans="1:65" s="13" customFormat="1">
      <c r="B1144" s="206"/>
      <c r="C1144" s="207"/>
      <c r="D1144" s="191" t="s">
        <v>135</v>
      </c>
      <c r="E1144" s="208" t="s">
        <v>1</v>
      </c>
      <c r="F1144" s="209" t="s">
        <v>755</v>
      </c>
      <c r="G1144" s="207"/>
      <c r="H1144" s="210">
        <v>281.52</v>
      </c>
      <c r="I1144" s="211"/>
      <c r="J1144" s="207"/>
      <c r="K1144" s="207"/>
      <c r="L1144" s="212"/>
      <c r="M1144" s="213"/>
      <c r="N1144" s="214"/>
      <c r="O1144" s="214"/>
      <c r="P1144" s="214"/>
      <c r="Q1144" s="214"/>
      <c r="R1144" s="214"/>
      <c r="S1144" s="214"/>
      <c r="T1144" s="215"/>
      <c r="AT1144" s="216" t="s">
        <v>135</v>
      </c>
      <c r="AU1144" s="216" t="s">
        <v>82</v>
      </c>
      <c r="AV1144" s="13" t="s">
        <v>84</v>
      </c>
      <c r="AW1144" s="13" t="s">
        <v>30</v>
      </c>
      <c r="AX1144" s="13" t="s">
        <v>74</v>
      </c>
      <c r="AY1144" s="216" t="s">
        <v>125</v>
      </c>
    </row>
    <row r="1145" spans="1:65" s="12" customFormat="1">
      <c r="B1145" s="196"/>
      <c r="C1145" s="197"/>
      <c r="D1145" s="191" t="s">
        <v>135</v>
      </c>
      <c r="E1145" s="198" t="s">
        <v>1</v>
      </c>
      <c r="F1145" s="199" t="s">
        <v>756</v>
      </c>
      <c r="G1145" s="197"/>
      <c r="H1145" s="198" t="s">
        <v>1</v>
      </c>
      <c r="I1145" s="200"/>
      <c r="J1145" s="197"/>
      <c r="K1145" s="197"/>
      <c r="L1145" s="201"/>
      <c r="M1145" s="202"/>
      <c r="N1145" s="203"/>
      <c r="O1145" s="203"/>
      <c r="P1145" s="203"/>
      <c r="Q1145" s="203"/>
      <c r="R1145" s="203"/>
      <c r="S1145" s="203"/>
      <c r="T1145" s="204"/>
      <c r="AT1145" s="205" t="s">
        <v>135</v>
      </c>
      <c r="AU1145" s="205" t="s">
        <v>82</v>
      </c>
      <c r="AV1145" s="12" t="s">
        <v>82</v>
      </c>
      <c r="AW1145" s="12" t="s">
        <v>30</v>
      </c>
      <c r="AX1145" s="12" t="s">
        <v>74</v>
      </c>
      <c r="AY1145" s="205" t="s">
        <v>125</v>
      </c>
    </row>
    <row r="1146" spans="1:65" s="13" customFormat="1">
      <c r="B1146" s="206"/>
      <c r="C1146" s="207"/>
      <c r="D1146" s="191" t="s">
        <v>135</v>
      </c>
      <c r="E1146" s="208" t="s">
        <v>1</v>
      </c>
      <c r="F1146" s="209" t="s">
        <v>757</v>
      </c>
      <c r="G1146" s="207"/>
      <c r="H1146" s="210">
        <v>153</v>
      </c>
      <c r="I1146" s="211"/>
      <c r="J1146" s="207"/>
      <c r="K1146" s="207"/>
      <c r="L1146" s="212"/>
      <c r="M1146" s="213"/>
      <c r="N1146" s="214"/>
      <c r="O1146" s="214"/>
      <c r="P1146" s="214"/>
      <c r="Q1146" s="214"/>
      <c r="R1146" s="214"/>
      <c r="S1146" s="214"/>
      <c r="T1146" s="215"/>
      <c r="AT1146" s="216" t="s">
        <v>135</v>
      </c>
      <c r="AU1146" s="216" t="s">
        <v>82</v>
      </c>
      <c r="AV1146" s="13" t="s">
        <v>84</v>
      </c>
      <c r="AW1146" s="13" t="s">
        <v>30</v>
      </c>
      <c r="AX1146" s="13" t="s">
        <v>74</v>
      </c>
      <c r="AY1146" s="216" t="s">
        <v>125</v>
      </c>
    </row>
    <row r="1147" spans="1:65" s="14" customFormat="1">
      <c r="B1147" s="217"/>
      <c r="C1147" s="218"/>
      <c r="D1147" s="191" t="s">
        <v>135</v>
      </c>
      <c r="E1147" s="219" t="s">
        <v>1</v>
      </c>
      <c r="F1147" s="220" t="s">
        <v>138</v>
      </c>
      <c r="G1147" s="218"/>
      <c r="H1147" s="221">
        <v>4058.1719999999996</v>
      </c>
      <c r="I1147" s="222"/>
      <c r="J1147" s="218"/>
      <c r="K1147" s="218"/>
      <c r="L1147" s="223"/>
      <c r="M1147" s="224"/>
      <c r="N1147" s="225"/>
      <c r="O1147" s="225"/>
      <c r="P1147" s="225"/>
      <c r="Q1147" s="225"/>
      <c r="R1147" s="225"/>
      <c r="S1147" s="225"/>
      <c r="T1147" s="226"/>
      <c r="AT1147" s="227" t="s">
        <v>135</v>
      </c>
      <c r="AU1147" s="227" t="s">
        <v>82</v>
      </c>
      <c r="AV1147" s="14" t="s">
        <v>132</v>
      </c>
      <c r="AW1147" s="14" t="s">
        <v>30</v>
      </c>
      <c r="AX1147" s="14" t="s">
        <v>82</v>
      </c>
      <c r="AY1147" s="227" t="s">
        <v>125</v>
      </c>
    </row>
    <row r="1148" spans="1:65" s="2" customFormat="1" ht="16.5" customHeight="1">
      <c r="A1148" s="33"/>
      <c r="B1148" s="34"/>
      <c r="C1148" s="177" t="s">
        <v>758</v>
      </c>
      <c r="D1148" s="177" t="s">
        <v>126</v>
      </c>
      <c r="E1148" s="178" t="s">
        <v>759</v>
      </c>
      <c r="F1148" s="179" t="s">
        <v>760</v>
      </c>
      <c r="G1148" s="180" t="s">
        <v>494</v>
      </c>
      <c r="H1148" s="181">
        <v>185.4</v>
      </c>
      <c r="I1148" s="182"/>
      <c r="J1148" s="183">
        <f>ROUND(I1148*H1148,2)</f>
        <v>0</v>
      </c>
      <c r="K1148" s="179" t="s">
        <v>130</v>
      </c>
      <c r="L1148" s="184"/>
      <c r="M1148" s="185" t="s">
        <v>1</v>
      </c>
      <c r="N1148" s="186" t="s">
        <v>39</v>
      </c>
      <c r="O1148" s="70"/>
      <c r="P1148" s="187">
        <f>O1148*H1148</f>
        <v>0</v>
      </c>
      <c r="Q1148" s="187">
        <v>0</v>
      </c>
      <c r="R1148" s="187">
        <f>Q1148*H1148</f>
        <v>0</v>
      </c>
      <c r="S1148" s="187">
        <v>0</v>
      </c>
      <c r="T1148" s="188">
        <f>S1148*H1148</f>
        <v>0</v>
      </c>
      <c r="U1148" s="33"/>
      <c r="V1148" s="33"/>
      <c r="W1148" s="33"/>
      <c r="X1148" s="33"/>
      <c r="Y1148" s="33"/>
      <c r="Z1148" s="33"/>
      <c r="AA1148" s="33"/>
      <c r="AB1148" s="33"/>
      <c r="AC1148" s="33"/>
      <c r="AD1148" s="33"/>
      <c r="AE1148" s="33"/>
      <c r="AR1148" s="189" t="s">
        <v>131</v>
      </c>
      <c r="AT1148" s="189" t="s">
        <v>126</v>
      </c>
      <c r="AU1148" s="189" t="s">
        <v>82</v>
      </c>
      <c r="AY1148" s="16" t="s">
        <v>125</v>
      </c>
      <c r="BE1148" s="190">
        <f>IF(N1148="základní",J1148,0)</f>
        <v>0</v>
      </c>
      <c r="BF1148" s="190">
        <f>IF(N1148="snížená",J1148,0)</f>
        <v>0</v>
      </c>
      <c r="BG1148" s="190">
        <f>IF(N1148="zákl. přenesená",J1148,0)</f>
        <v>0</v>
      </c>
      <c r="BH1148" s="190">
        <f>IF(N1148="sníž. přenesená",J1148,0)</f>
        <v>0</v>
      </c>
      <c r="BI1148" s="190">
        <f>IF(N1148="nulová",J1148,0)</f>
        <v>0</v>
      </c>
      <c r="BJ1148" s="16" t="s">
        <v>82</v>
      </c>
      <c r="BK1148" s="190">
        <f>ROUND(I1148*H1148,2)</f>
        <v>0</v>
      </c>
      <c r="BL1148" s="16" t="s">
        <v>132</v>
      </c>
      <c r="BM1148" s="189" t="s">
        <v>761</v>
      </c>
    </row>
    <row r="1149" spans="1:65" s="2" customFormat="1">
      <c r="A1149" s="33"/>
      <c r="B1149" s="34"/>
      <c r="C1149" s="35"/>
      <c r="D1149" s="191" t="s">
        <v>134</v>
      </c>
      <c r="E1149" s="35"/>
      <c r="F1149" s="192" t="s">
        <v>760</v>
      </c>
      <c r="G1149" s="35"/>
      <c r="H1149" s="35"/>
      <c r="I1149" s="193"/>
      <c r="J1149" s="35"/>
      <c r="K1149" s="35"/>
      <c r="L1149" s="38"/>
      <c r="M1149" s="194"/>
      <c r="N1149" s="195"/>
      <c r="O1149" s="70"/>
      <c r="P1149" s="70"/>
      <c r="Q1149" s="70"/>
      <c r="R1149" s="70"/>
      <c r="S1149" s="70"/>
      <c r="T1149" s="71"/>
      <c r="U1149" s="33"/>
      <c r="V1149" s="33"/>
      <c r="W1149" s="33"/>
      <c r="X1149" s="33"/>
      <c r="Y1149" s="33"/>
      <c r="Z1149" s="33"/>
      <c r="AA1149" s="33"/>
      <c r="AB1149" s="33"/>
      <c r="AC1149" s="33"/>
      <c r="AD1149" s="33"/>
      <c r="AE1149" s="33"/>
      <c r="AT1149" s="16" t="s">
        <v>134</v>
      </c>
      <c r="AU1149" s="16" t="s">
        <v>82</v>
      </c>
    </row>
    <row r="1150" spans="1:65" s="12" customFormat="1">
      <c r="B1150" s="196"/>
      <c r="C1150" s="197"/>
      <c r="D1150" s="191" t="s">
        <v>135</v>
      </c>
      <c r="E1150" s="198" t="s">
        <v>1</v>
      </c>
      <c r="F1150" s="199" t="s">
        <v>762</v>
      </c>
      <c r="G1150" s="197"/>
      <c r="H1150" s="198" t="s">
        <v>1</v>
      </c>
      <c r="I1150" s="200"/>
      <c r="J1150" s="197"/>
      <c r="K1150" s="197"/>
      <c r="L1150" s="201"/>
      <c r="M1150" s="202"/>
      <c r="N1150" s="203"/>
      <c r="O1150" s="203"/>
      <c r="P1150" s="203"/>
      <c r="Q1150" s="203"/>
      <c r="R1150" s="203"/>
      <c r="S1150" s="203"/>
      <c r="T1150" s="204"/>
      <c r="AT1150" s="205" t="s">
        <v>135</v>
      </c>
      <c r="AU1150" s="205" t="s">
        <v>82</v>
      </c>
      <c r="AV1150" s="12" t="s">
        <v>82</v>
      </c>
      <c r="AW1150" s="12" t="s">
        <v>30</v>
      </c>
      <c r="AX1150" s="12" t="s">
        <v>74</v>
      </c>
      <c r="AY1150" s="205" t="s">
        <v>125</v>
      </c>
    </row>
    <row r="1151" spans="1:65" s="13" customFormat="1">
      <c r="B1151" s="206"/>
      <c r="C1151" s="207"/>
      <c r="D1151" s="191" t="s">
        <v>135</v>
      </c>
      <c r="E1151" s="208" t="s">
        <v>1</v>
      </c>
      <c r="F1151" s="209" t="s">
        <v>763</v>
      </c>
      <c r="G1151" s="207"/>
      <c r="H1151" s="210">
        <v>59.4</v>
      </c>
      <c r="I1151" s="211"/>
      <c r="J1151" s="207"/>
      <c r="K1151" s="207"/>
      <c r="L1151" s="212"/>
      <c r="M1151" s="213"/>
      <c r="N1151" s="214"/>
      <c r="O1151" s="214"/>
      <c r="P1151" s="214"/>
      <c r="Q1151" s="214"/>
      <c r="R1151" s="214"/>
      <c r="S1151" s="214"/>
      <c r="T1151" s="215"/>
      <c r="AT1151" s="216" t="s">
        <v>135</v>
      </c>
      <c r="AU1151" s="216" t="s">
        <v>82</v>
      </c>
      <c r="AV1151" s="13" t="s">
        <v>84</v>
      </c>
      <c r="AW1151" s="13" t="s">
        <v>30</v>
      </c>
      <c r="AX1151" s="13" t="s">
        <v>74</v>
      </c>
      <c r="AY1151" s="216" t="s">
        <v>125</v>
      </c>
    </row>
    <row r="1152" spans="1:65" s="12" customFormat="1">
      <c r="B1152" s="196"/>
      <c r="C1152" s="197"/>
      <c r="D1152" s="191" t="s">
        <v>135</v>
      </c>
      <c r="E1152" s="198" t="s">
        <v>1</v>
      </c>
      <c r="F1152" s="199" t="s">
        <v>764</v>
      </c>
      <c r="G1152" s="197"/>
      <c r="H1152" s="198" t="s">
        <v>1</v>
      </c>
      <c r="I1152" s="200"/>
      <c r="J1152" s="197"/>
      <c r="K1152" s="197"/>
      <c r="L1152" s="201"/>
      <c r="M1152" s="202"/>
      <c r="N1152" s="203"/>
      <c r="O1152" s="203"/>
      <c r="P1152" s="203"/>
      <c r="Q1152" s="203"/>
      <c r="R1152" s="203"/>
      <c r="S1152" s="203"/>
      <c r="T1152" s="204"/>
      <c r="AT1152" s="205" t="s">
        <v>135</v>
      </c>
      <c r="AU1152" s="205" t="s">
        <v>82</v>
      </c>
      <c r="AV1152" s="12" t="s">
        <v>82</v>
      </c>
      <c r="AW1152" s="12" t="s">
        <v>30</v>
      </c>
      <c r="AX1152" s="12" t="s">
        <v>74</v>
      </c>
      <c r="AY1152" s="205" t="s">
        <v>125</v>
      </c>
    </row>
    <row r="1153" spans="1:65" s="13" customFormat="1">
      <c r="B1153" s="206"/>
      <c r="C1153" s="207"/>
      <c r="D1153" s="191" t="s">
        <v>135</v>
      </c>
      <c r="E1153" s="208" t="s">
        <v>1</v>
      </c>
      <c r="F1153" s="209" t="s">
        <v>765</v>
      </c>
      <c r="G1153" s="207"/>
      <c r="H1153" s="210">
        <v>126</v>
      </c>
      <c r="I1153" s="211"/>
      <c r="J1153" s="207"/>
      <c r="K1153" s="207"/>
      <c r="L1153" s="212"/>
      <c r="M1153" s="213"/>
      <c r="N1153" s="214"/>
      <c r="O1153" s="214"/>
      <c r="P1153" s="214"/>
      <c r="Q1153" s="214"/>
      <c r="R1153" s="214"/>
      <c r="S1153" s="214"/>
      <c r="T1153" s="215"/>
      <c r="AT1153" s="216" t="s">
        <v>135</v>
      </c>
      <c r="AU1153" s="216" t="s">
        <v>82</v>
      </c>
      <c r="AV1153" s="13" t="s">
        <v>84</v>
      </c>
      <c r="AW1153" s="13" t="s">
        <v>30</v>
      </c>
      <c r="AX1153" s="13" t="s">
        <v>74</v>
      </c>
      <c r="AY1153" s="216" t="s">
        <v>125</v>
      </c>
    </row>
    <row r="1154" spans="1:65" s="14" customFormat="1">
      <c r="B1154" s="217"/>
      <c r="C1154" s="218"/>
      <c r="D1154" s="191" t="s">
        <v>135</v>
      </c>
      <c r="E1154" s="219" t="s">
        <v>1</v>
      </c>
      <c r="F1154" s="220" t="s">
        <v>138</v>
      </c>
      <c r="G1154" s="218"/>
      <c r="H1154" s="221">
        <v>185.4</v>
      </c>
      <c r="I1154" s="222"/>
      <c r="J1154" s="218"/>
      <c r="K1154" s="218"/>
      <c r="L1154" s="223"/>
      <c r="M1154" s="224"/>
      <c r="N1154" s="225"/>
      <c r="O1154" s="225"/>
      <c r="P1154" s="225"/>
      <c r="Q1154" s="225"/>
      <c r="R1154" s="225"/>
      <c r="S1154" s="225"/>
      <c r="T1154" s="226"/>
      <c r="AT1154" s="227" t="s">
        <v>135</v>
      </c>
      <c r="AU1154" s="227" t="s">
        <v>82</v>
      </c>
      <c r="AV1154" s="14" t="s">
        <v>132</v>
      </c>
      <c r="AW1154" s="14" t="s">
        <v>30</v>
      </c>
      <c r="AX1154" s="14" t="s">
        <v>82</v>
      </c>
      <c r="AY1154" s="227" t="s">
        <v>125</v>
      </c>
    </row>
    <row r="1155" spans="1:65" s="11" customFormat="1" ht="25.9" customHeight="1">
      <c r="B1155" s="163"/>
      <c r="C1155" s="164"/>
      <c r="D1155" s="165" t="s">
        <v>73</v>
      </c>
      <c r="E1155" s="166" t="s">
        <v>766</v>
      </c>
      <c r="F1155" s="166" t="s">
        <v>767</v>
      </c>
      <c r="G1155" s="164"/>
      <c r="H1155" s="164"/>
      <c r="I1155" s="167"/>
      <c r="J1155" s="168">
        <f>BK1155</f>
        <v>0</v>
      </c>
      <c r="K1155" s="164"/>
      <c r="L1155" s="169"/>
      <c r="M1155" s="170"/>
      <c r="N1155" s="171"/>
      <c r="O1155" s="171"/>
      <c r="P1155" s="172">
        <f>SUM(P1156:P1821)</f>
        <v>0</v>
      </c>
      <c r="Q1155" s="171"/>
      <c r="R1155" s="172">
        <f>SUM(R1156:R1821)</f>
        <v>1.8540000000000001E-2</v>
      </c>
      <c r="S1155" s="171"/>
      <c r="T1155" s="173">
        <f>SUM(T1156:T1821)</f>
        <v>0</v>
      </c>
      <c r="AR1155" s="174" t="s">
        <v>82</v>
      </c>
      <c r="AT1155" s="175" t="s">
        <v>73</v>
      </c>
      <c r="AU1155" s="175" t="s">
        <v>74</v>
      </c>
      <c r="AY1155" s="174" t="s">
        <v>125</v>
      </c>
      <c r="BK1155" s="176">
        <f>SUM(BK1156:BK1821)</f>
        <v>0</v>
      </c>
    </row>
    <row r="1156" spans="1:65" s="2" customFormat="1" ht="24.2" customHeight="1">
      <c r="A1156" s="33"/>
      <c r="B1156" s="34"/>
      <c r="C1156" s="228" t="s">
        <v>768</v>
      </c>
      <c r="D1156" s="228" t="s">
        <v>769</v>
      </c>
      <c r="E1156" s="229" t="s">
        <v>770</v>
      </c>
      <c r="F1156" s="230" t="s">
        <v>771</v>
      </c>
      <c r="G1156" s="231" t="s">
        <v>494</v>
      </c>
      <c r="H1156" s="232">
        <v>1497.5</v>
      </c>
      <c r="I1156" s="233"/>
      <c r="J1156" s="234">
        <f>ROUND(I1156*H1156,2)</f>
        <v>0</v>
      </c>
      <c r="K1156" s="230" t="s">
        <v>130</v>
      </c>
      <c r="L1156" s="38"/>
      <c r="M1156" s="235" t="s">
        <v>1</v>
      </c>
      <c r="N1156" s="236" t="s">
        <v>39</v>
      </c>
      <c r="O1156" s="70"/>
      <c r="P1156" s="187">
        <f>O1156*H1156</f>
        <v>0</v>
      </c>
      <c r="Q1156" s="187">
        <v>0</v>
      </c>
      <c r="R1156" s="187">
        <f>Q1156*H1156</f>
        <v>0</v>
      </c>
      <c r="S1156" s="187">
        <v>0</v>
      </c>
      <c r="T1156" s="188">
        <f>S1156*H1156</f>
        <v>0</v>
      </c>
      <c r="U1156" s="33"/>
      <c r="V1156" s="33"/>
      <c r="W1156" s="33"/>
      <c r="X1156" s="33"/>
      <c r="Y1156" s="33"/>
      <c r="Z1156" s="33"/>
      <c r="AA1156" s="33"/>
      <c r="AB1156" s="33"/>
      <c r="AC1156" s="33"/>
      <c r="AD1156" s="33"/>
      <c r="AE1156" s="33"/>
      <c r="AR1156" s="189" t="s">
        <v>132</v>
      </c>
      <c r="AT1156" s="189" t="s">
        <v>769</v>
      </c>
      <c r="AU1156" s="189" t="s">
        <v>82</v>
      </c>
      <c r="AY1156" s="16" t="s">
        <v>125</v>
      </c>
      <c r="BE1156" s="190">
        <f>IF(N1156="základní",J1156,0)</f>
        <v>0</v>
      </c>
      <c r="BF1156" s="190">
        <f>IF(N1156="snížená",J1156,0)</f>
        <v>0</v>
      </c>
      <c r="BG1156" s="190">
        <f>IF(N1156="zákl. přenesená",J1156,0)</f>
        <v>0</v>
      </c>
      <c r="BH1156" s="190">
        <f>IF(N1156="sníž. přenesená",J1156,0)</f>
        <v>0</v>
      </c>
      <c r="BI1156" s="190">
        <f>IF(N1156="nulová",J1156,0)</f>
        <v>0</v>
      </c>
      <c r="BJ1156" s="16" t="s">
        <v>82</v>
      </c>
      <c r="BK1156" s="190">
        <f>ROUND(I1156*H1156,2)</f>
        <v>0</v>
      </c>
      <c r="BL1156" s="16" t="s">
        <v>132</v>
      </c>
      <c r="BM1156" s="189" t="s">
        <v>772</v>
      </c>
    </row>
    <row r="1157" spans="1:65" s="2" customFormat="1" ht="39">
      <c r="A1157" s="33"/>
      <c r="B1157" s="34"/>
      <c r="C1157" s="35"/>
      <c r="D1157" s="191" t="s">
        <v>134</v>
      </c>
      <c r="E1157" s="35"/>
      <c r="F1157" s="192" t="s">
        <v>773</v>
      </c>
      <c r="G1157" s="35"/>
      <c r="H1157" s="35"/>
      <c r="I1157" s="193"/>
      <c r="J1157" s="35"/>
      <c r="K1157" s="35"/>
      <c r="L1157" s="38"/>
      <c r="M1157" s="194"/>
      <c r="N1157" s="195"/>
      <c r="O1157" s="70"/>
      <c r="P1157" s="70"/>
      <c r="Q1157" s="70"/>
      <c r="R1157" s="70"/>
      <c r="S1157" s="70"/>
      <c r="T1157" s="71"/>
      <c r="U1157" s="33"/>
      <c r="V1157" s="33"/>
      <c r="W1157" s="33"/>
      <c r="X1157" s="33"/>
      <c r="Y1157" s="33"/>
      <c r="Z1157" s="33"/>
      <c r="AA1157" s="33"/>
      <c r="AB1157" s="33"/>
      <c r="AC1157" s="33"/>
      <c r="AD1157" s="33"/>
      <c r="AE1157" s="33"/>
      <c r="AT1157" s="16" t="s">
        <v>134</v>
      </c>
      <c r="AU1157" s="16" t="s">
        <v>82</v>
      </c>
    </row>
    <row r="1158" spans="1:65" s="12" customFormat="1">
      <c r="B1158" s="196"/>
      <c r="C1158" s="197"/>
      <c r="D1158" s="191" t="s">
        <v>135</v>
      </c>
      <c r="E1158" s="198" t="s">
        <v>1</v>
      </c>
      <c r="F1158" s="199" t="s">
        <v>774</v>
      </c>
      <c r="G1158" s="197"/>
      <c r="H1158" s="198" t="s">
        <v>1</v>
      </c>
      <c r="I1158" s="200"/>
      <c r="J1158" s="197"/>
      <c r="K1158" s="197"/>
      <c r="L1158" s="201"/>
      <c r="M1158" s="202"/>
      <c r="N1158" s="203"/>
      <c r="O1158" s="203"/>
      <c r="P1158" s="203"/>
      <c r="Q1158" s="203"/>
      <c r="R1158" s="203"/>
      <c r="S1158" s="203"/>
      <c r="T1158" s="204"/>
      <c r="AT1158" s="205" t="s">
        <v>135</v>
      </c>
      <c r="AU1158" s="205" t="s">
        <v>82</v>
      </c>
      <c r="AV1158" s="12" t="s">
        <v>82</v>
      </c>
      <c r="AW1158" s="12" t="s">
        <v>30</v>
      </c>
      <c r="AX1158" s="12" t="s">
        <v>74</v>
      </c>
      <c r="AY1158" s="205" t="s">
        <v>125</v>
      </c>
    </row>
    <row r="1159" spans="1:65" s="13" customFormat="1">
      <c r="B1159" s="206"/>
      <c r="C1159" s="207"/>
      <c r="D1159" s="191" t="s">
        <v>135</v>
      </c>
      <c r="E1159" s="208" t="s">
        <v>1</v>
      </c>
      <c r="F1159" s="209" t="s">
        <v>775</v>
      </c>
      <c r="G1159" s="207"/>
      <c r="H1159" s="210">
        <v>780</v>
      </c>
      <c r="I1159" s="211"/>
      <c r="J1159" s="207"/>
      <c r="K1159" s="207"/>
      <c r="L1159" s="212"/>
      <c r="M1159" s="213"/>
      <c r="N1159" s="214"/>
      <c r="O1159" s="214"/>
      <c r="P1159" s="214"/>
      <c r="Q1159" s="214"/>
      <c r="R1159" s="214"/>
      <c r="S1159" s="214"/>
      <c r="T1159" s="215"/>
      <c r="AT1159" s="216" t="s">
        <v>135</v>
      </c>
      <c r="AU1159" s="216" t="s">
        <v>82</v>
      </c>
      <c r="AV1159" s="13" t="s">
        <v>84</v>
      </c>
      <c r="AW1159" s="13" t="s">
        <v>30</v>
      </c>
      <c r="AX1159" s="13" t="s">
        <v>74</v>
      </c>
      <c r="AY1159" s="216" t="s">
        <v>125</v>
      </c>
    </row>
    <row r="1160" spans="1:65" s="12" customFormat="1">
      <c r="B1160" s="196"/>
      <c r="C1160" s="197"/>
      <c r="D1160" s="191" t="s">
        <v>135</v>
      </c>
      <c r="E1160" s="198" t="s">
        <v>1</v>
      </c>
      <c r="F1160" s="199" t="s">
        <v>776</v>
      </c>
      <c r="G1160" s="197"/>
      <c r="H1160" s="198" t="s">
        <v>1</v>
      </c>
      <c r="I1160" s="200"/>
      <c r="J1160" s="197"/>
      <c r="K1160" s="197"/>
      <c r="L1160" s="201"/>
      <c r="M1160" s="202"/>
      <c r="N1160" s="203"/>
      <c r="O1160" s="203"/>
      <c r="P1160" s="203"/>
      <c r="Q1160" s="203"/>
      <c r="R1160" s="203"/>
      <c r="S1160" s="203"/>
      <c r="T1160" s="204"/>
      <c r="AT1160" s="205" t="s">
        <v>135</v>
      </c>
      <c r="AU1160" s="205" t="s">
        <v>82</v>
      </c>
      <c r="AV1160" s="12" t="s">
        <v>82</v>
      </c>
      <c r="AW1160" s="12" t="s">
        <v>30</v>
      </c>
      <c r="AX1160" s="12" t="s">
        <v>74</v>
      </c>
      <c r="AY1160" s="205" t="s">
        <v>125</v>
      </c>
    </row>
    <row r="1161" spans="1:65" s="13" customFormat="1">
      <c r="B1161" s="206"/>
      <c r="C1161" s="207"/>
      <c r="D1161" s="191" t="s">
        <v>135</v>
      </c>
      <c r="E1161" s="208" t="s">
        <v>1</v>
      </c>
      <c r="F1161" s="209" t="s">
        <v>777</v>
      </c>
      <c r="G1161" s="207"/>
      <c r="H1161" s="210">
        <v>89</v>
      </c>
      <c r="I1161" s="211"/>
      <c r="J1161" s="207"/>
      <c r="K1161" s="207"/>
      <c r="L1161" s="212"/>
      <c r="M1161" s="213"/>
      <c r="N1161" s="214"/>
      <c r="O1161" s="214"/>
      <c r="P1161" s="214"/>
      <c r="Q1161" s="214"/>
      <c r="R1161" s="214"/>
      <c r="S1161" s="214"/>
      <c r="T1161" s="215"/>
      <c r="AT1161" s="216" t="s">
        <v>135</v>
      </c>
      <c r="AU1161" s="216" t="s">
        <v>82</v>
      </c>
      <c r="AV1161" s="13" t="s">
        <v>84</v>
      </c>
      <c r="AW1161" s="13" t="s">
        <v>30</v>
      </c>
      <c r="AX1161" s="13" t="s">
        <v>74</v>
      </c>
      <c r="AY1161" s="216" t="s">
        <v>125</v>
      </c>
    </row>
    <row r="1162" spans="1:65" s="12" customFormat="1">
      <c r="B1162" s="196"/>
      <c r="C1162" s="197"/>
      <c r="D1162" s="191" t="s">
        <v>135</v>
      </c>
      <c r="E1162" s="198" t="s">
        <v>1</v>
      </c>
      <c r="F1162" s="199" t="s">
        <v>778</v>
      </c>
      <c r="G1162" s="197"/>
      <c r="H1162" s="198" t="s">
        <v>1</v>
      </c>
      <c r="I1162" s="200"/>
      <c r="J1162" s="197"/>
      <c r="K1162" s="197"/>
      <c r="L1162" s="201"/>
      <c r="M1162" s="202"/>
      <c r="N1162" s="203"/>
      <c r="O1162" s="203"/>
      <c r="P1162" s="203"/>
      <c r="Q1162" s="203"/>
      <c r="R1162" s="203"/>
      <c r="S1162" s="203"/>
      <c r="T1162" s="204"/>
      <c r="AT1162" s="205" t="s">
        <v>135</v>
      </c>
      <c r="AU1162" s="205" t="s">
        <v>82</v>
      </c>
      <c r="AV1162" s="12" t="s">
        <v>82</v>
      </c>
      <c r="AW1162" s="12" t="s">
        <v>30</v>
      </c>
      <c r="AX1162" s="12" t="s">
        <v>74</v>
      </c>
      <c r="AY1162" s="205" t="s">
        <v>125</v>
      </c>
    </row>
    <row r="1163" spans="1:65" s="13" customFormat="1">
      <c r="B1163" s="206"/>
      <c r="C1163" s="207"/>
      <c r="D1163" s="191" t="s">
        <v>135</v>
      </c>
      <c r="E1163" s="208" t="s">
        <v>1</v>
      </c>
      <c r="F1163" s="209" t="s">
        <v>779</v>
      </c>
      <c r="G1163" s="207"/>
      <c r="H1163" s="210">
        <v>628.5</v>
      </c>
      <c r="I1163" s="211"/>
      <c r="J1163" s="207"/>
      <c r="K1163" s="207"/>
      <c r="L1163" s="212"/>
      <c r="M1163" s="213"/>
      <c r="N1163" s="214"/>
      <c r="O1163" s="214"/>
      <c r="P1163" s="214"/>
      <c r="Q1163" s="214"/>
      <c r="R1163" s="214"/>
      <c r="S1163" s="214"/>
      <c r="T1163" s="215"/>
      <c r="AT1163" s="216" t="s">
        <v>135</v>
      </c>
      <c r="AU1163" s="216" t="s">
        <v>82</v>
      </c>
      <c r="AV1163" s="13" t="s">
        <v>84</v>
      </c>
      <c r="AW1163" s="13" t="s">
        <v>30</v>
      </c>
      <c r="AX1163" s="13" t="s">
        <v>74</v>
      </c>
      <c r="AY1163" s="216" t="s">
        <v>125</v>
      </c>
    </row>
    <row r="1164" spans="1:65" s="14" customFormat="1">
      <c r="B1164" s="217"/>
      <c r="C1164" s="218"/>
      <c r="D1164" s="191" t="s">
        <v>135</v>
      </c>
      <c r="E1164" s="219" t="s">
        <v>1</v>
      </c>
      <c r="F1164" s="220" t="s">
        <v>138</v>
      </c>
      <c r="G1164" s="218"/>
      <c r="H1164" s="221">
        <v>1497.5</v>
      </c>
      <c r="I1164" s="222"/>
      <c r="J1164" s="218"/>
      <c r="K1164" s="218"/>
      <c r="L1164" s="223"/>
      <c r="M1164" s="224"/>
      <c r="N1164" s="225"/>
      <c r="O1164" s="225"/>
      <c r="P1164" s="225"/>
      <c r="Q1164" s="225"/>
      <c r="R1164" s="225"/>
      <c r="S1164" s="225"/>
      <c r="T1164" s="226"/>
      <c r="AT1164" s="227" t="s">
        <v>135</v>
      </c>
      <c r="AU1164" s="227" t="s">
        <v>82</v>
      </c>
      <c r="AV1164" s="14" t="s">
        <v>132</v>
      </c>
      <c r="AW1164" s="14" t="s">
        <v>30</v>
      </c>
      <c r="AX1164" s="14" t="s">
        <v>82</v>
      </c>
      <c r="AY1164" s="227" t="s">
        <v>125</v>
      </c>
    </row>
    <row r="1165" spans="1:65" s="2" customFormat="1" ht="24.2" customHeight="1">
      <c r="A1165" s="33"/>
      <c r="B1165" s="34"/>
      <c r="C1165" s="228" t="s">
        <v>780</v>
      </c>
      <c r="D1165" s="228" t="s">
        <v>769</v>
      </c>
      <c r="E1165" s="229" t="s">
        <v>781</v>
      </c>
      <c r="F1165" s="230" t="s">
        <v>782</v>
      </c>
      <c r="G1165" s="231" t="s">
        <v>494</v>
      </c>
      <c r="H1165" s="232">
        <v>780</v>
      </c>
      <c r="I1165" s="233"/>
      <c r="J1165" s="234">
        <f>ROUND(I1165*H1165,2)</f>
        <v>0</v>
      </c>
      <c r="K1165" s="230" t="s">
        <v>130</v>
      </c>
      <c r="L1165" s="38"/>
      <c r="M1165" s="235" t="s">
        <v>1</v>
      </c>
      <c r="N1165" s="236" t="s">
        <v>39</v>
      </c>
      <c r="O1165" s="70"/>
      <c r="P1165" s="187">
        <f>O1165*H1165</f>
        <v>0</v>
      </c>
      <c r="Q1165" s="187">
        <v>0</v>
      </c>
      <c r="R1165" s="187">
        <f>Q1165*H1165</f>
        <v>0</v>
      </c>
      <c r="S1165" s="187">
        <v>0</v>
      </c>
      <c r="T1165" s="188">
        <f>S1165*H1165</f>
        <v>0</v>
      </c>
      <c r="U1165" s="33"/>
      <c r="V1165" s="33"/>
      <c r="W1165" s="33"/>
      <c r="X1165" s="33"/>
      <c r="Y1165" s="33"/>
      <c r="Z1165" s="33"/>
      <c r="AA1165" s="33"/>
      <c r="AB1165" s="33"/>
      <c r="AC1165" s="33"/>
      <c r="AD1165" s="33"/>
      <c r="AE1165" s="33"/>
      <c r="AR1165" s="189" t="s">
        <v>132</v>
      </c>
      <c r="AT1165" s="189" t="s">
        <v>769</v>
      </c>
      <c r="AU1165" s="189" t="s">
        <v>82</v>
      </c>
      <c r="AY1165" s="16" t="s">
        <v>125</v>
      </c>
      <c r="BE1165" s="190">
        <f>IF(N1165="základní",J1165,0)</f>
        <v>0</v>
      </c>
      <c r="BF1165" s="190">
        <f>IF(N1165="snížená",J1165,0)</f>
        <v>0</v>
      </c>
      <c r="BG1165" s="190">
        <f>IF(N1165="zákl. přenesená",J1165,0)</f>
        <v>0</v>
      </c>
      <c r="BH1165" s="190">
        <f>IF(N1165="sníž. přenesená",J1165,0)</f>
        <v>0</v>
      </c>
      <c r="BI1165" s="190">
        <f>IF(N1165="nulová",J1165,0)</f>
        <v>0</v>
      </c>
      <c r="BJ1165" s="16" t="s">
        <v>82</v>
      </c>
      <c r="BK1165" s="190">
        <f>ROUND(I1165*H1165,2)</f>
        <v>0</v>
      </c>
      <c r="BL1165" s="16" t="s">
        <v>132</v>
      </c>
      <c r="BM1165" s="189" t="s">
        <v>783</v>
      </c>
    </row>
    <row r="1166" spans="1:65" s="2" customFormat="1" ht="48.75">
      <c r="A1166" s="33"/>
      <c r="B1166" s="34"/>
      <c r="C1166" s="35"/>
      <c r="D1166" s="191" t="s">
        <v>134</v>
      </c>
      <c r="E1166" s="35"/>
      <c r="F1166" s="192" t="s">
        <v>784</v>
      </c>
      <c r="G1166" s="35"/>
      <c r="H1166" s="35"/>
      <c r="I1166" s="193"/>
      <c r="J1166" s="35"/>
      <c r="K1166" s="35"/>
      <c r="L1166" s="38"/>
      <c r="M1166" s="194"/>
      <c r="N1166" s="195"/>
      <c r="O1166" s="70"/>
      <c r="P1166" s="70"/>
      <c r="Q1166" s="70"/>
      <c r="R1166" s="70"/>
      <c r="S1166" s="70"/>
      <c r="T1166" s="71"/>
      <c r="U1166" s="33"/>
      <c r="V1166" s="33"/>
      <c r="W1166" s="33"/>
      <c r="X1166" s="33"/>
      <c r="Y1166" s="33"/>
      <c r="Z1166" s="33"/>
      <c r="AA1166" s="33"/>
      <c r="AB1166" s="33"/>
      <c r="AC1166" s="33"/>
      <c r="AD1166" s="33"/>
      <c r="AE1166" s="33"/>
      <c r="AT1166" s="16" t="s">
        <v>134</v>
      </c>
      <c r="AU1166" s="16" t="s">
        <v>82</v>
      </c>
    </row>
    <row r="1167" spans="1:65" s="12" customFormat="1">
      <c r="B1167" s="196"/>
      <c r="C1167" s="197"/>
      <c r="D1167" s="191" t="s">
        <v>135</v>
      </c>
      <c r="E1167" s="198" t="s">
        <v>1</v>
      </c>
      <c r="F1167" s="199" t="s">
        <v>774</v>
      </c>
      <c r="G1167" s="197"/>
      <c r="H1167" s="198" t="s">
        <v>1</v>
      </c>
      <c r="I1167" s="200"/>
      <c r="J1167" s="197"/>
      <c r="K1167" s="197"/>
      <c r="L1167" s="201"/>
      <c r="M1167" s="202"/>
      <c r="N1167" s="203"/>
      <c r="O1167" s="203"/>
      <c r="P1167" s="203"/>
      <c r="Q1167" s="203"/>
      <c r="R1167" s="203"/>
      <c r="S1167" s="203"/>
      <c r="T1167" s="204"/>
      <c r="AT1167" s="205" t="s">
        <v>135</v>
      </c>
      <c r="AU1167" s="205" t="s">
        <v>82</v>
      </c>
      <c r="AV1167" s="12" t="s">
        <v>82</v>
      </c>
      <c r="AW1167" s="12" t="s">
        <v>30</v>
      </c>
      <c r="AX1167" s="12" t="s">
        <v>74</v>
      </c>
      <c r="AY1167" s="205" t="s">
        <v>125</v>
      </c>
    </row>
    <row r="1168" spans="1:65" s="13" customFormat="1">
      <c r="B1168" s="206"/>
      <c r="C1168" s="207"/>
      <c r="D1168" s="191" t="s">
        <v>135</v>
      </c>
      <c r="E1168" s="208" t="s">
        <v>1</v>
      </c>
      <c r="F1168" s="209" t="s">
        <v>775</v>
      </c>
      <c r="G1168" s="207"/>
      <c r="H1168" s="210">
        <v>780</v>
      </c>
      <c r="I1168" s="211"/>
      <c r="J1168" s="207"/>
      <c r="K1168" s="207"/>
      <c r="L1168" s="212"/>
      <c r="M1168" s="213"/>
      <c r="N1168" s="214"/>
      <c r="O1168" s="214"/>
      <c r="P1168" s="214"/>
      <c r="Q1168" s="214"/>
      <c r="R1168" s="214"/>
      <c r="S1168" s="214"/>
      <c r="T1168" s="215"/>
      <c r="AT1168" s="216" t="s">
        <v>135</v>
      </c>
      <c r="AU1168" s="216" t="s">
        <v>82</v>
      </c>
      <c r="AV1168" s="13" t="s">
        <v>84</v>
      </c>
      <c r="AW1168" s="13" t="s">
        <v>30</v>
      </c>
      <c r="AX1168" s="13" t="s">
        <v>74</v>
      </c>
      <c r="AY1168" s="216" t="s">
        <v>125</v>
      </c>
    </row>
    <row r="1169" spans="1:65" s="14" customFormat="1">
      <c r="B1169" s="217"/>
      <c r="C1169" s="218"/>
      <c r="D1169" s="191" t="s">
        <v>135</v>
      </c>
      <c r="E1169" s="219" t="s">
        <v>1</v>
      </c>
      <c r="F1169" s="220" t="s">
        <v>138</v>
      </c>
      <c r="G1169" s="218"/>
      <c r="H1169" s="221">
        <v>780</v>
      </c>
      <c r="I1169" s="222"/>
      <c r="J1169" s="218"/>
      <c r="K1169" s="218"/>
      <c r="L1169" s="223"/>
      <c r="M1169" s="224"/>
      <c r="N1169" s="225"/>
      <c r="O1169" s="225"/>
      <c r="P1169" s="225"/>
      <c r="Q1169" s="225"/>
      <c r="R1169" s="225"/>
      <c r="S1169" s="225"/>
      <c r="T1169" s="226"/>
      <c r="AT1169" s="227" t="s">
        <v>135</v>
      </c>
      <c r="AU1169" s="227" t="s">
        <v>82</v>
      </c>
      <c r="AV1169" s="14" t="s">
        <v>132</v>
      </c>
      <c r="AW1169" s="14" t="s">
        <v>30</v>
      </c>
      <c r="AX1169" s="14" t="s">
        <v>82</v>
      </c>
      <c r="AY1169" s="227" t="s">
        <v>125</v>
      </c>
    </row>
    <row r="1170" spans="1:65" s="2" customFormat="1" ht="16.5" customHeight="1">
      <c r="A1170" s="33"/>
      <c r="B1170" s="34"/>
      <c r="C1170" s="228" t="s">
        <v>785</v>
      </c>
      <c r="D1170" s="228" t="s">
        <v>769</v>
      </c>
      <c r="E1170" s="229" t="s">
        <v>786</v>
      </c>
      <c r="F1170" s="230" t="s">
        <v>787</v>
      </c>
      <c r="G1170" s="231" t="s">
        <v>721</v>
      </c>
      <c r="H1170" s="232">
        <v>39</v>
      </c>
      <c r="I1170" s="233"/>
      <c r="J1170" s="234">
        <f>ROUND(I1170*H1170,2)</f>
        <v>0</v>
      </c>
      <c r="K1170" s="230" t="s">
        <v>130</v>
      </c>
      <c r="L1170" s="38"/>
      <c r="M1170" s="235" t="s">
        <v>1</v>
      </c>
      <c r="N1170" s="236" t="s">
        <v>39</v>
      </c>
      <c r="O1170" s="70"/>
      <c r="P1170" s="187">
        <f>O1170*H1170</f>
        <v>0</v>
      </c>
      <c r="Q1170" s="187">
        <v>0</v>
      </c>
      <c r="R1170" s="187">
        <f>Q1170*H1170</f>
        <v>0</v>
      </c>
      <c r="S1170" s="187">
        <v>0</v>
      </c>
      <c r="T1170" s="188">
        <f>S1170*H1170</f>
        <v>0</v>
      </c>
      <c r="U1170" s="33"/>
      <c r="V1170" s="33"/>
      <c r="W1170" s="33"/>
      <c r="X1170" s="33"/>
      <c r="Y1170" s="33"/>
      <c r="Z1170" s="33"/>
      <c r="AA1170" s="33"/>
      <c r="AB1170" s="33"/>
      <c r="AC1170" s="33"/>
      <c r="AD1170" s="33"/>
      <c r="AE1170" s="33"/>
      <c r="AR1170" s="189" t="s">
        <v>132</v>
      </c>
      <c r="AT1170" s="189" t="s">
        <v>769</v>
      </c>
      <c r="AU1170" s="189" t="s">
        <v>82</v>
      </c>
      <c r="AY1170" s="16" t="s">
        <v>125</v>
      </c>
      <c r="BE1170" s="190">
        <f>IF(N1170="základní",J1170,0)</f>
        <v>0</v>
      </c>
      <c r="BF1170" s="190">
        <f>IF(N1170="snížená",J1170,0)</f>
        <v>0</v>
      </c>
      <c r="BG1170" s="190">
        <f>IF(N1170="zákl. přenesená",J1170,0)</f>
        <v>0</v>
      </c>
      <c r="BH1170" s="190">
        <f>IF(N1170="sníž. přenesená",J1170,0)</f>
        <v>0</v>
      </c>
      <c r="BI1170" s="190">
        <f>IF(N1170="nulová",J1170,0)</f>
        <v>0</v>
      </c>
      <c r="BJ1170" s="16" t="s">
        <v>82</v>
      </c>
      <c r="BK1170" s="190">
        <f>ROUND(I1170*H1170,2)</f>
        <v>0</v>
      </c>
      <c r="BL1170" s="16" t="s">
        <v>132</v>
      </c>
      <c r="BM1170" s="189" t="s">
        <v>788</v>
      </c>
    </row>
    <row r="1171" spans="1:65" s="2" customFormat="1" ht="48.75">
      <c r="A1171" s="33"/>
      <c r="B1171" s="34"/>
      <c r="C1171" s="35"/>
      <c r="D1171" s="191" t="s">
        <v>134</v>
      </c>
      <c r="E1171" s="35"/>
      <c r="F1171" s="192" t="s">
        <v>789</v>
      </c>
      <c r="G1171" s="35"/>
      <c r="H1171" s="35"/>
      <c r="I1171" s="193"/>
      <c r="J1171" s="35"/>
      <c r="K1171" s="35"/>
      <c r="L1171" s="38"/>
      <c r="M1171" s="194"/>
      <c r="N1171" s="195"/>
      <c r="O1171" s="70"/>
      <c r="P1171" s="70"/>
      <c r="Q1171" s="70"/>
      <c r="R1171" s="70"/>
      <c r="S1171" s="70"/>
      <c r="T1171" s="71"/>
      <c r="U1171" s="33"/>
      <c r="V1171" s="33"/>
      <c r="W1171" s="33"/>
      <c r="X1171" s="33"/>
      <c r="Y1171" s="33"/>
      <c r="Z1171" s="33"/>
      <c r="AA1171" s="33"/>
      <c r="AB1171" s="33"/>
      <c r="AC1171" s="33"/>
      <c r="AD1171" s="33"/>
      <c r="AE1171" s="33"/>
      <c r="AT1171" s="16" t="s">
        <v>134</v>
      </c>
      <c r="AU1171" s="16" t="s">
        <v>82</v>
      </c>
    </row>
    <row r="1172" spans="1:65" s="12" customFormat="1">
      <c r="B1172" s="196"/>
      <c r="C1172" s="197"/>
      <c r="D1172" s="191" t="s">
        <v>135</v>
      </c>
      <c r="E1172" s="198" t="s">
        <v>1</v>
      </c>
      <c r="F1172" s="199" t="s">
        <v>774</v>
      </c>
      <c r="G1172" s="197"/>
      <c r="H1172" s="198" t="s">
        <v>1</v>
      </c>
      <c r="I1172" s="200"/>
      <c r="J1172" s="197"/>
      <c r="K1172" s="197"/>
      <c r="L1172" s="201"/>
      <c r="M1172" s="202"/>
      <c r="N1172" s="203"/>
      <c r="O1172" s="203"/>
      <c r="P1172" s="203"/>
      <c r="Q1172" s="203"/>
      <c r="R1172" s="203"/>
      <c r="S1172" s="203"/>
      <c r="T1172" s="204"/>
      <c r="AT1172" s="205" t="s">
        <v>135</v>
      </c>
      <c r="AU1172" s="205" t="s">
        <v>82</v>
      </c>
      <c r="AV1172" s="12" t="s">
        <v>82</v>
      </c>
      <c r="AW1172" s="12" t="s">
        <v>30</v>
      </c>
      <c r="AX1172" s="12" t="s">
        <v>74</v>
      </c>
      <c r="AY1172" s="205" t="s">
        <v>125</v>
      </c>
    </row>
    <row r="1173" spans="1:65" s="13" customFormat="1">
      <c r="B1173" s="206"/>
      <c r="C1173" s="207"/>
      <c r="D1173" s="191" t="s">
        <v>135</v>
      </c>
      <c r="E1173" s="208" t="s">
        <v>1</v>
      </c>
      <c r="F1173" s="209" t="s">
        <v>790</v>
      </c>
      <c r="G1173" s="207"/>
      <c r="H1173" s="210">
        <v>39</v>
      </c>
      <c r="I1173" s="211"/>
      <c r="J1173" s="207"/>
      <c r="K1173" s="207"/>
      <c r="L1173" s="212"/>
      <c r="M1173" s="213"/>
      <c r="N1173" s="214"/>
      <c r="O1173" s="214"/>
      <c r="P1173" s="214"/>
      <c r="Q1173" s="214"/>
      <c r="R1173" s="214"/>
      <c r="S1173" s="214"/>
      <c r="T1173" s="215"/>
      <c r="AT1173" s="216" t="s">
        <v>135</v>
      </c>
      <c r="AU1173" s="216" t="s">
        <v>82</v>
      </c>
      <c r="AV1173" s="13" t="s">
        <v>84</v>
      </c>
      <c r="AW1173" s="13" t="s">
        <v>30</v>
      </c>
      <c r="AX1173" s="13" t="s">
        <v>74</v>
      </c>
      <c r="AY1173" s="216" t="s">
        <v>125</v>
      </c>
    </row>
    <row r="1174" spans="1:65" s="14" customFormat="1">
      <c r="B1174" s="217"/>
      <c r="C1174" s="218"/>
      <c r="D1174" s="191" t="s">
        <v>135</v>
      </c>
      <c r="E1174" s="219" t="s">
        <v>1</v>
      </c>
      <c r="F1174" s="220" t="s">
        <v>138</v>
      </c>
      <c r="G1174" s="218"/>
      <c r="H1174" s="221">
        <v>39</v>
      </c>
      <c r="I1174" s="222"/>
      <c r="J1174" s="218"/>
      <c r="K1174" s="218"/>
      <c r="L1174" s="223"/>
      <c r="M1174" s="224"/>
      <c r="N1174" s="225"/>
      <c r="O1174" s="225"/>
      <c r="P1174" s="225"/>
      <c r="Q1174" s="225"/>
      <c r="R1174" s="225"/>
      <c r="S1174" s="225"/>
      <c r="T1174" s="226"/>
      <c r="AT1174" s="227" t="s">
        <v>135</v>
      </c>
      <c r="AU1174" s="227" t="s">
        <v>82</v>
      </c>
      <c r="AV1174" s="14" t="s">
        <v>132</v>
      </c>
      <c r="AW1174" s="14" t="s">
        <v>30</v>
      </c>
      <c r="AX1174" s="14" t="s">
        <v>82</v>
      </c>
      <c r="AY1174" s="227" t="s">
        <v>125</v>
      </c>
    </row>
    <row r="1175" spans="1:65" s="2" customFormat="1" ht="33" customHeight="1">
      <c r="A1175" s="33"/>
      <c r="B1175" s="34"/>
      <c r="C1175" s="228" t="s">
        <v>791</v>
      </c>
      <c r="D1175" s="228" t="s">
        <v>769</v>
      </c>
      <c r="E1175" s="229" t="s">
        <v>792</v>
      </c>
      <c r="F1175" s="230" t="s">
        <v>793</v>
      </c>
      <c r="G1175" s="231" t="s">
        <v>721</v>
      </c>
      <c r="H1175" s="232">
        <v>1820.7</v>
      </c>
      <c r="I1175" s="233"/>
      <c r="J1175" s="234">
        <f>ROUND(I1175*H1175,2)</f>
        <v>0</v>
      </c>
      <c r="K1175" s="230" t="s">
        <v>130</v>
      </c>
      <c r="L1175" s="38"/>
      <c r="M1175" s="235" t="s">
        <v>1</v>
      </c>
      <c r="N1175" s="236" t="s">
        <v>39</v>
      </c>
      <c r="O1175" s="70"/>
      <c r="P1175" s="187">
        <f>O1175*H1175</f>
        <v>0</v>
      </c>
      <c r="Q1175" s="187">
        <v>0</v>
      </c>
      <c r="R1175" s="187">
        <f>Q1175*H1175</f>
        <v>0</v>
      </c>
      <c r="S1175" s="187">
        <v>0</v>
      </c>
      <c r="T1175" s="188">
        <f>S1175*H1175</f>
        <v>0</v>
      </c>
      <c r="U1175" s="33"/>
      <c r="V1175" s="33"/>
      <c r="W1175" s="33"/>
      <c r="X1175" s="33"/>
      <c r="Y1175" s="33"/>
      <c r="Z1175" s="33"/>
      <c r="AA1175" s="33"/>
      <c r="AB1175" s="33"/>
      <c r="AC1175" s="33"/>
      <c r="AD1175" s="33"/>
      <c r="AE1175" s="33"/>
      <c r="AR1175" s="189" t="s">
        <v>132</v>
      </c>
      <c r="AT1175" s="189" t="s">
        <v>769</v>
      </c>
      <c r="AU1175" s="189" t="s">
        <v>82</v>
      </c>
      <c r="AY1175" s="16" t="s">
        <v>125</v>
      </c>
      <c r="BE1175" s="190">
        <f>IF(N1175="základní",J1175,0)</f>
        <v>0</v>
      </c>
      <c r="BF1175" s="190">
        <f>IF(N1175="snížená",J1175,0)</f>
        <v>0</v>
      </c>
      <c r="BG1175" s="190">
        <f>IF(N1175="zákl. přenesená",J1175,0)</f>
        <v>0</v>
      </c>
      <c r="BH1175" s="190">
        <f>IF(N1175="sníž. přenesená",J1175,0)</f>
        <v>0</v>
      </c>
      <c r="BI1175" s="190">
        <f>IF(N1175="nulová",J1175,0)</f>
        <v>0</v>
      </c>
      <c r="BJ1175" s="16" t="s">
        <v>82</v>
      </c>
      <c r="BK1175" s="190">
        <f>ROUND(I1175*H1175,2)</f>
        <v>0</v>
      </c>
      <c r="BL1175" s="16" t="s">
        <v>132</v>
      </c>
      <c r="BM1175" s="189" t="s">
        <v>794</v>
      </c>
    </row>
    <row r="1176" spans="1:65" s="2" customFormat="1" ht="117">
      <c r="A1176" s="33"/>
      <c r="B1176" s="34"/>
      <c r="C1176" s="35"/>
      <c r="D1176" s="191" t="s">
        <v>134</v>
      </c>
      <c r="E1176" s="35"/>
      <c r="F1176" s="192" t="s">
        <v>795</v>
      </c>
      <c r="G1176" s="35"/>
      <c r="H1176" s="35"/>
      <c r="I1176" s="193"/>
      <c r="J1176" s="35"/>
      <c r="K1176" s="35"/>
      <c r="L1176" s="38"/>
      <c r="M1176" s="194"/>
      <c r="N1176" s="195"/>
      <c r="O1176" s="70"/>
      <c r="P1176" s="70"/>
      <c r="Q1176" s="70"/>
      <c r="R1176" s="70"/>
      <c r="S1176" s="70"/>
      <c r="T1176" s="71"/>
      <c r="U1176" s="33"/>
      <c r="V1176" s="33"/>
      <c r="W1176" s="33"/>
      <c r="X1176" s="33"/>
      <c r="Y1176" s="33"/>
      <c r="Z1176" s="33"/>
      <c r="AA1176" s="33"/>
      <c r="AB1176" s="33"/>
      <c r="AC1176" s="33"/>
      <c r="AD1176" s="33"/>
      <c r="AE1176" s="33"/>
      <c r="AT1176" s="16" t="s">
        <v>134</v>
      </c>
      <c r="AU1176" s="16" t="s">
        <v>82</v>
      </c>
    </row>
    <row r="1177" spans="1:65" s="12" customFormat="1">
      <c r="B1177" s="196"/>
      <c r="C1177" s="197"/>
      <c r="D1177" s="191" t="s">
        <v>135</v>
      </c>
      <c r="E1177" s="198" t="s">
        <v>1</v>
      </c>
      <c r="F1177" s="199" t="s">
        <v>533</v>
      </c>
      <c r="G1177" s="197"/>
      <c r="H1177" s="198" t="s">
        <v>1</v>
      </c>
      <c r="I1177" s="200"/>
      <c r="J1177" s="197"/>
      <c r="K1177" s="197"/>
      <c r="L1177" s="201"/>
      <c r="M1177" s="202"/>
      <c r="N1177" s="203"/>
      <c r="O1177" s="203"/>
      <c r="P1177" s="203"/>
      <c r="Q1177" s="203"/>
      <c r="R1177" s="203"/>
      <c r="S1177" s="203"/>
      <c r="T1177" s="204"/>
      <c r="AT1177" s="205" t="s">
        <v>135</v>
      </c>
      <c r="AU1177" s="205" t="s">
        <v>82</v>
      </c>
      <c r="AV1177" s="12" t="s">
        <v>82</v>
      </c>
      <c r="AW1177" s="12" t="s">
        <v>30</v>
      </c>
      <c r="AX1177" s="12" t="s">
        <v>74</v>
      </c>
      <c r="AY1177" s="205" t="s">
        <v>125</v>
      </c>
    </row>
    <row r="1178" spans="1:65" s="13" customFormat="1">
      <c r="B1178" s="206"/>
      <c r="C1178" s="207"/>
      <c r="D1178" s="191" t="s">
        <v>135</v>
      </c>
      <c r="E1178" s="208" t="s">
        <v>1</v>
      </c>
      <c r="F1178" s="209" t="s">
        <v>796</v>
      </c>
      <c r="G1178" s="207"/>
      <c r="H1178" s="210">
        <v>646</v>
      </c>
      <c r="I1178" s="211"/>
      <c r="J1178" s="207"/>
      <c r="K1178" s="207"/>
      <c r="L1178" s="212"/>
      <c r="M1178" s="213"/>
      <c r="N1178" s="214"/>
      <c r="O1178" s="214"/>
      <c r="P1178" s="214"/>
      <c r="Q1178" s="214"/>
      <c r="R1178" s="214"/>
      <c r="S1178" s="214"/>
      <c r="T1178" s="215"/>
      <c r="AT1178" s="216" t="s">
        <v>135</v>
      </c>
      <c r="AU1178" s="216" t="s">
        <v>82</v>
      </c>
      <c r="AV1178" s="13" t="s">
        <v>84</v>
      </c>
      <c r="AW1178" s="13" t="s">
        <v>30</v>
      </c>
      <c r="AX1178" s="13" t="s">
        <v>74</v>
      </c>
      <c r="AY1178" s="216" t="s">
        <v>125</v>
      </c>
    </row>
    <row r="1179" spans="1:65" s="12" customFormat="1">
      <c r="B1179" s="196"/>
      <c r="C1179" s="197"/>
      <c r="D1179" s="191" t="s">
        <v>135</v>
      </c>
      <c r="E1179" s="198" t="s">
        <v>1</v>
      </c>
      <c r="F1179" s="199" t="s">
        <v>164</v>
      </c>
      <c r="G1179" s="197"/>
      <c r="H1179" s="198" t="s">
        <v>1</v>
      </c>
      <c r="I1179" s="200"/>
      <c r="J1179" s="197"/>
      <c r="K1179" s="197"/>
      <c r="L1179" s="201"/>
      <c r="M1179" s="202"/>
      <c r="N1179" s="203"/>
      <c r="O1179" s="203"/>
      <c r="P1179" s="203"/>
      <c r="Q1179" s="203"/>
      <c r="R1179" s="203"/>
      <c r="S1179" s="203"/>
      <c r="T1179" s="204"/>
      <c r="AT1179" s="205" t="s">
        <v>135</v>
      </c>
      <c r="AU1179" s="205" t="s">
        <v>82</v>
      </c>
      <c r="AV1179" s="12" t="s">
        <v>82</v>
      </c>
      <c r="AW1179" s="12" t="s">
        <v>30</v>
      </c>
      <c r="AX1179" s="12" t="s">
        <v>74</v>
      </c>
      <c r="AY1179" s="205" t="s">
        <v>125</v>
      </c>
    </row>
    <row r="1180" spans="1:65" s="13" customFormat="1">
      <c r="B1180" s="206"/>
      <c r="C1180" s="207"/>
      <c r="D1180" s="191" t="s">
        <v>135</v>
      </c>
      <c r="E1180" s="208" t="s">
        <v>1</v>
      </c>
      <c r="F1180" s="209" t="s">
        <v>797</v>
      </c>
      <c r="G1180" s="207"/>
      <c r="H1180" s="210">
        <v>93.5</v>
      </c>
      <c r="I1180" s="211"/>
      <c r="J1180" s="207"/>
      <c r="K1180" s="207"/>
      <c r="L1180" s="212"/>
      <c r="M1180" s="213"/>
      <c r="N1180" s="214"/>
      <c r="O1180" s="214"/>
      <c r="P1180" s="214"/>
      <c r="Q1180" s="214"/>
      <c r="R1180" s="214"/>
      <c r="S1180" s="214"/>
      <c r="T1180" s="215"/>
      <c r="AT1180" s="216" t="s">
        <v>135</v>
      </c>
      <c r="AU1180" s="216" t="s">
        <v>82</v>
      </c>
      <c r="AV1180" s="13" t="s">
        <v>84</v>
      </c>
      <c r="AW1180" s="13" t="s">
        <v>30</v>
      </c>
      <c r="AX1180" s="13" t="s">
        <v>74</v>
      </c>
      <c r="AY1180" s="216" t="s">
        <v>125</v>
      </c>
    </row>
    <row r="1181" spans="1:65" s="12" customFormat="1">
      <c r="B1181" s="196"/>
      <c r="C1181" s="197"/>
      <c r="D1181" s="191" t="s">
        <v>135</v>
      </c>
      <c r="E1181" s="198" t="s">
        <v>1</v>
      </c>
      <c r="F1181" s="199" t="s">
        <v>538</v>
      </c>
      <c r="G1181" s="197"/>
      <c r="H1181" s="198" t="s">
        <v>1</v>
      </c>
      <c r="I1181" s="200"/>
      <c r="J1181" s="197"/>
      <c r="K1181" s="197"/>
      <c r="L1181" s="201"/>
      <c r="M1181" s="202"/>
      <c r="N1181" s="203"/>
      <c r="O1181" s="203"/>
      <c r="P1181" s="203"/>
      <c r="Q1181" s="203"/>
      <c r="R1181" s="203"/>
      <c r="S1181" s="203"/>
      <c r="T1181" s="204"/>
      <c r="AT1181" s="205" t="s">
        <v>135</v>
      </c>
      <c r="AU1181" s="205" t="s">
        <v>82</v>
      </c>
      <c r="AV1181" s="12" t="s">
        <v>82</v>
      </c>
      <c r="AW1181" s="12" t="s">
        <v>30</v>
      </c>
      <c r="AX1181" s="12" t="s">
        <v>74</v>
      </c>
      <c r="AY1181" s="205" t="s">
        <v>125</v>
      </c>
    </row>
    <row r="1182" spans="1:65" s="13" customFormat="1">
      <c r="B1182" s="206"/>
      <c r="C1182" s="207"/>
      <c r="D1182" s="191" t="s">
        <v>135</v>
      </c>
      <c r="E1182" s="208" t="s">
        <v>1</v>
      </c>
      <c r="F1182" s="209" t="s">
        <v>798</v>
      </c>
      <c r="G1182" s="207"/>
      <c r="H1182" s="210">
        <v>341.7</v>
      </c>
      <c r="I1182" s="211"/>
      <c r="J1182" s="207"/>
      <c r="K1182" s="207"/>
      <c r="L1182" s="212"/>
      <c r="M1182" s="213"/>
      <c r="N1182" s="214"/>
      <c r="O1182" s="214"/>
      <c r="P1182" s="214"/>
      <c r="Q1182" s="214"/>
      <c r="R1182" s="214"/>
      <c r="S1182" s="214"/>
      <c r="T1182" s="215"/>
      <c r="AT1182" s="216" t="s">
        <v>135</v>
      </c>
      <c r="AU1182" s="216" t="s">
        <v>82</v>
      </c>
      <c r="AV1182" s="13" t="s">
        <v>84</v>
      </c>
      <c r="AW1182" s="13" t="s">
        <v>30</v>
      </c>
      <c r="AX1182" s="13" t="s">
        <v>74</v>
      </c>
      <c r="AY1182" s="216" t="s">
        <v>125</v>
      </c>
    </row>
    <row r="1183" spans="1:65" s="12" customFormat="1">
      <c r="B1183" s="196"/>
      <c r="C1183" s="197"/>
      <c r="D1183" s="191" t="s">
        <v>135</v>
      </c>
      <c r="E1183" s="198" t="s">
        <v>1</v>
      </c>
      <c r="F1183" s="199" t="s">
        <v>504</v>
      </c>
      <c r="G1183" s="197"/>
      <c r="H1183" s="198" t="s">
        <v>1</v>
      </c>
      <c r="I1183" s="200"/>
      <c r="J1183" s="197"/>
      <c r="K1183" s="197"/>
      <c r="L1183" s="201"/>
      <c r="M1183" s="202"/>
      <c r="N1183" s="203"/>
      <c r="O1183" s="203"/>
      <c r="P1183" s="203"/>
      <c r="Q1183" s="203"/>
      <c r="R1183" s="203"/>
      <c r="S1183" s="203"/>
      <c r="T1183" s="204"/>
      <c r="AT1183" s="205" t="s">
        <v>135</v>
      </c>
      <c r="AU1183" s="205" t="s">
        <v>82</v>
      </c>
      <c r="AV1183" s="12" t="s">
        <v>82</v>
      </c>
      <c r="AW1183" s="12" t="s">
        <v>30</v>
      </c>
      <c r="AX1183" s="12" t="s">
        <v>74</v>
      </c>
      <c r="AY1183" s="205" t="s">
        <v>125</v>
      </c>
    </row>
    <row r="1184" spans="1:65" s="13" customFormat="1">
      <c r="B1184" s="206"/>
      <c r="C1184" s="207"/>
      <c r="D1184" s="191" t="s">
        <v>135</v>
      </c>
      <c r="E1184" s="208" t="s">
        <v>1</v>
      </c>
      <c r="F1184" s="209" t="s">
        <v>799</v>
      </c>
      <c r="G1184" s="207"/>
      <c r="H1184" s="210">
        <v>486.2</v>
      </c>
      <c r="I1184" s="211"/>
      <c r="J1184" s="207"/>
      <c r="K1184" s="207"/>
      <c r="L1184" s="212"/>
      <c r="M1184" s="213"/>
      <c r="N1184" s="214"/>
      <c r="O1184" s="214"/>
      <c r="P1184" s="214"/>
      <c r="Q1184" s="214"/>
      <c r="R1184" s="214"/>
      <c r="S1184" s="214"/>
      <c r="T1184" s="215"/>
      <c r="AT1184" s="216" t="s">
        <v>135</v>
      </c>
      <c r="AU1184" s="216" t="s">
        <v>82</v>
      </c>
      <c r="AV1184" s="13" t="s">
        <v>84</v>
      </c>
      <c r="AW1184" s="13" t="s">
        <v>30</v>
      </c>
      <c r="AX1184" s="13" t="s">
        <v>74</v>
      </c>
      <c r="AY1184" s="216" t="s">
        <v>125</v>
      </c>
    </row>
    <row r="1185" spans="1:65" s="12" customFormat="1">
      <c r="B1185" s="196"/>
      <c r="C1185" s="197"/>
      <c r="D1185" s="191" t="s">
        <v>135</v>
      </c>
      <c r="E1185" s="198" t="s">
        <v>1</v>
      </c>
      <c r="F1185" s="199" t="s">
        <v>396</v>
      </c>
      <c r="G1185" s="197"/>
      <c r="H1185" s="198" t="s">
        <v>1</v>
      </c>
      <c r="I1185" s="200"/>
      <c r="J1185" s="197"/>
      <c r="K1185" s="197"/>
      <c r="L1185" s="201"/>
      <c r="M1185" s="202"/>
      <c r="N1185" s="203"/>
      <c r="O1185" s="203"/>
      <c r="P1185" s="203"/>
      <c r="Q1185" s="203"/>
      <c r="R1185" s="203"/>
      <c r="S1185" s="203"/>
      <c r="T1185" s="204"/>
      <c r="AT1185" s="205" t="s">
        <v>135</v>
      </c>
      <c r="AU1185" s="205" t="s">
        <v>82</v>
      </c>
      <c r="AV1185" s="12" t="s">
        <v>82</v>
      </c>
      <c r="AW1185" s="12" t="s">
        <v>30</v>
      </c>
      <c r="AX1185" s="12" t="s">
        <v>74</v>
      </c>
      <c r="AY1185" s="205" t="s">
        <v>125</v>
      </c>
    </row>
    <row r="1186" spans="1:65" s="13" customFormat="1">
      <c r="B1186" s="206"/>
      <c r="C1186" s="207"/>
      <c r="D1186" s="191" t="s">
        <v>135</v>
      </c>
      <c r="E1186" s="208" t="s">
        <v>1</v>
      </c>
      <c r="F1186" s="209" t="s">
        <v>800</v>
      </c>
      <c r="G1186" s="207"/>
      <c r="H1186" s="210">
        <v>96.9</v>
      </c>
      <c r="I1186" s="211"/>
      <c r="J1186" s="207"/>
      <c r="K1186" s="207"/>
      <c r="L1186" s="212"/>
      <c r="M1186" s="213"/>
      <c r="N1186" s="214"/>
      <c r="O1186" s="214"/>
      <c r="P1186" s="214"/>
      <c r="Q1186" s="214"/>
      <c r="R1186" s="214"/>
      <c r="S1186" s="214"/>
      <c r="T1186" s="215"/>
      <c r="AT1186" s="216" t="s">
        <v>135</v>
      </c>
      <c r="AU1186" s="216" t="s">
        <v>82</v>
      </c>
      <c r="AV1186" s="13" t="s">
        <v>84</v>
      </c>
      <c r="AW1186" s="13" t="s">
        <v>30</v>
      </c>
      <c r="AX1186" s="13" t="s">
        <v>74</v>
      </c>
      <c r="AY1186" s="216" t="s">
        <v>125</v>
      </c>
    </row>
    <row r="1187" spans="1:65" s="12" customFormat="1">
      <c r="B1187" s="196"/>
      <c r="C1187" s="197"/>
      <c r="D1187" s="191" t="s">
        <v>135</v>
      </c>
      <c r="E1187" s="198" t="s">
        <v>1</v>
      </c>
      <c r="F1187" s="199" t="s">
        <v>513</v>
      </c>
      <c r="G1187" s="197"/>
      <c r="H1187" s="198" t="s">
        <v>1</v>
      </c>
      <c r="I1187" s="200"/>
      <c r="J1187" s="197"/>
      <c r="K1187" s="197"/>
      <c r="L1187" s="201"/>
      <c r="M1187" s="202"/>
      <c r="N1187" s="203"/>
      <c r="O1187" s="203"/>
      <c r="P1187" s="203"/>
      <c r="Q1187" s="203"/>
      <c r="R1187" s="203"/>
      <c r="S1187" s="203"/>
      <c r="T1187" s="204"/>
      <c r="AT1187" s="205" t="s">
        <v>135</v>
      </c>
      <c r="AU1187" s="205" t="s">
        <v>82</v>
      </c>
      <c r="AV1187" s="12" t="s">
        <v>82</v>
      </c>
      <c r="AW1187" s="12" t="s">
        <v>30</v>
      </c>
      <c r="AX1187" s="12" t="s">
        <v>74</v>
      </c>
      <c r="AY1187" s="205" t="s">
        <v>125</v>
      </c>
    </row>
    <row r="1188" spans="1:65" s="13" customFormat="1">
      <c r="B1188" s="206"/>
      <c r="C1188" s="207"/>
      <c r="D1188" s="191" t="s">
        <v>135</v>
      </c>
      <c r="E1188" s="208" t="s">
        <v>1</v>
      </c>
      <c r="F1188" s="209" t="s">
        <v>801</v>
      </c>
      <c r="G1188" s="207"/>
      <c r="H1188" s="210">
        <v>156.4</v>
      </c>
      <c r="I1188" s="211"/>
      <c r="J1188" s="207"/>
      <c r="K1188" s="207"/>
      <c r="L1188" s="212"/>
      <c r="M1188" s="213"/>
      <c r="N1188" s="214"/>
      <c r="O1188" s="214"/>
      <c r="P1188" s="214"/>
      <c r="Q1188" s="214"/>
      <c r="R1188" s="214"/>
      <c r="S1188" s="214"/>
      <c r="T1188" s="215"/>
      <c r="AT1188" s="216" t="s">
        <v>135</v>
      </c>
      <c r="AU1188" s="216" t="s">
        <v>82</v>
      </c>
      <c r="AV1188" s="13" t="s">
        <v>84</v>
      </c>
      <c r="AW1188" s="13" t="s">
        <v>30</v>
      </c>
      <c r="AX1188" s="13" t="s">
        <v>74</v>
      </c>
      <c r="AY1188" s="216" t="s">
        <v>125</v>
      </c>
    </row>
    <row r="1189" spans="1:65" s="14" customFormat="1">
      <c r="B1189" s="217"/>
      <c r="C1189" s="218"/>
      <c r="D1189" s="191" t="s">
        <v>135</v>
      </c>
      <c r="E1189" s="219" t="s">
        <v>1</v>
      </c>
      <c r="F1189" s="220" t="s">
        <v>138</v>
      </c>
      <c r="G1189" s="218"/>
      <c r="H1189" s="221">
        <v>1820.7000000000003</v>
      </c>
      <c r="I1189" s="222"/>
      <c r="J1189" s="218"/>
      <c r="K1189" s="218"/>
      <c r="L1189" s="223"/>
      <c r="M1189" s="224"/>
      <c r="N1189" s="225"/>
      <c r="O1189" s="225"/>
      <c r="P1189" s="225"/>
      <c r="Q1189" s="225"/>
      <c r="R1189" s="225"/>
      <c r="S1189" s="225"/>
      <c r="T1189" s="226"/>
      <c r="AT1189" s="227" t="s">
        <v>135</v>
      </c>
      <c r="AU1189" s="227" t="s">
        <v>82</v>
      </c>
      <c r="AV1189" s="14" t="s">
        <v>132</v>
      </c>
      <c r="AW1189" s="14" t="s">
        <v>30</v>
      </c>
      <c r="AX1189" s="14" t="s">
        <v>82</v>
      </c>
      <c r="AY1189" s="227" t="s">
        <v>125</v>
      </c>
    </row>
    <row r="1190" spans="1:65" s="2" customFormat="1" ht="24.2" customHeight="1">
      <c r="A1190" s="33"/>
      <c r="B1190" s="34"/>
      <c r="C1190" s="228" t="s">
        <v>802</v>
      </c>
      <c r="D1190" s="228" t="s">
        <v>769</v>
      </c>
      <c r="E1190" s="229" t="s">
        <v>803</v>
      </c>
      <c r="F1190" s="230" t="s">
        <v>804</v>
      </c>
      <c r="G1190" s="231" t="s">
        <v>129</v>
      </c>
      <c r="H1190" s="232">
        <v>191.10499999999999</v>
      </c>
      <c r="I1190" s="233"/>
      <c r="J1190" s="234">
        <f>ROUND(I1190*H1190,2)</f>
        <v>0</v>
      </c>
      <c r="K1190" s="230" t="s">
        <v>130</v>
      </c>
      <c r="L1190" s="38"/>
      <c r="M1190" s="235" t="s">
        <v>1</v>
      </c>
      <c r="N1190" s="236" t="s">
        <v>39</v>
      </c>
      <c r="O1190" s="70"/>
      <c r="P1190" s="187">
        <f>O1190*H1190</f>
        <v>0</v>
      </c>
      <c r="Q1190" s="187">
        <v>0</v>
      </c>
      <c r="R1190" s="187">
        <f>Q1190*H1190</f>
        <v>0</v>
      </c>
      <c r="S1190" s="187">
        <v>0</v>
      </c>
      <c r="T1190" s="188">
        <f>S1190*H1190</f>
        <v>0</v>
      </c>
      <c r="U1190" s="33"/>
      <c r="V1190" s="33"/>
      <c r="W1190" s="33"/>
      <c r="X1190" s="33"/>
      <c r="Y1190" s="33"/>
      <c r="Z1190" s="33"/>
      <c r="AA1190" s="33"/>
      <c r="AB1190" s="33"/>
      <c r="AC1190" s="33"/>
      <c r="AD1190" s="33"/>
      <c r="AE1190" s="33"/>
      <c r="AR1190" s="189" t="s">
        <v>132</v>
      </c>
      <c r="AT1190" s="189" t="s">
        <v>769</v>
      </c>
      <c r="AU1190" s="189" t="s">
        <v>82</v>
      </c>
      <c r="AY1190" s="16" t="s">
        <v>125</v>
      </c>
      <c r="BE1190" s="190">
        <f>IF(N1190="základní",J1190,0)</f>
        <v>0</v>
      </c>
      <c r="BF1190" s="190">
        <f>IF(N1190="snížená",J1190,0)</f>
        <v>0</v>
      </c>
      <c r="BG1190" s="190">
        <f>IF(N1190="zákl. přenesená",J1190,0)</f>
        <v>0</v>
      </c>
      <c r="BH1190" s="190">
        <f>IF(N1190="sníž. přenesená",J1190,0)</f>
        <v>0</v>
      </c>
      <c r="BI1190" s="190">
        <f>IF(N1190="nulová",J1190,0)</f>
        <v>0</v>
      </c>
      <c r="BJ1190" s="16" t="s">
        <v>82</v>
      </c>
      <c r="BK1190" s="190">
        <f>ROUND(I1190*H1190,2)</f>
        <v>0</v>
      </c>
      <c r="BL1190" s="16" t="s">
        <v>132</v>
      </c>
      <c r="BM1190" s="189" t="s">
        <v>805</v>
      </c>
    </row>
    <row r="1191" spans="1:65" s="2" customFormat="1" ht="117">
      <c r="A1191" s="33"/>
      <c r="B1191" s="34"/>
      <c r="C1191" s="35"/>
      <c r="D1191" s="191" t="s">
        <v>134</v>
      </c>
      <c r="E1191" s="35"/>
      <c r="F1191" s="192" t="s">
        <v>806</v>
      </c>
      <c r="G1191" s="35"/>
      <c r="H1191" s="35"/>
      <c r="I1191" s="193"/>
      <c r="J1191" s="35"/>
      <c r="K1191" s="35"/>
      <c r="L1191" s="38"/>
      <c r="M1191" s="194"/>
      <c r="N1191" s="195"/>
      <c r="O1191" s="70"/>
      <c r="P1191" s="70"/>
      <c r="Q1191" s="70"/>
      <c r="R1191" s="70"/>
      <c r="S1191" s="70"/>
      <c r="T1191" s="71"/>
      <c r="U1191" s="33"/>
      <c r="V1191" s="33"/>
      <c r="W1191" s="33"/>
      <c r="X1191" s="33"/>
      <c r="Y1191" s="33"/>
      <c r="Z1191" s="33"/>
      <c r="AA1191" s="33"/>
      <c r="AB1191" s="33"/>
      <c r="AC1191" s="33"/>
      <c r="AD1191" s="33"/>
      <c r="AE1191" s="33"/>
      <c r="AT1191" s="16" t="s">
        <v>134</v>
      </c>
      <c r="AU1191" s="16" t="s">
        <v>82</v>
      </c>
    </row>
    <row r="1192" spans="1:65" s="12" customFormat="1">
      <c r="B1192" s="196"/>
      <c r="C1192" s="197"/>
      <c r="D1192" s="191" t="s">
        <v>135</v>
      </c>
      <c r="E1192" s="198" t="s">
        <v>1</v>
      </c>
      <c r="F1192" s="199" t="s">
        <v>489</v>
      </c>
      <c r="G1192" s="197"/>
      <c r="H1192" s="198" t="s">
        <v>1</v>
      </c>
      <c r="I1192" s="200"/>
      <c r="J1192" s="197"/>
      <c r="K1192" s="197"/>
      <c r="L1192" s="201"/>
      <c r="M1192" s="202"/>
      <c r="N1192" s="203"/>
      <c r="O1192" s="203"/>
      <c r="P1192" s="203"/>
      <c r="Q1192" s="203"/>
      <c r="R1192" s="203"/>
      <c r="S1192" s="203"/>
      <c r="T1192" s="204"/>
      <c r="AT1192" s="205" t="s">
        <v>135</v>
      </c>
      <c r="AU1192" s="205" t="s">
        <v>82</v>
      </c>
      <c r="AV1192" s="12" t="s">
        <v>82</v>
      </c>
      <c r="AW1192" s="12" t="s">
        <v>30</v>
      </c>
      <c r="AX1192" s="12" t="s">
        <v>74</v>
      </c>
      <c r="AY1192" s="205" t="s">
        <v>125</v>
      </c>
    </row>
    <row r="1193" spans="1:65" s="13" customFormat="1">
      <c r="B1193" s="206"/>
      <c r="C1193" s="207"/>
      <c r="D1193" s="191" t="s">
        <v>135</v>
      </c>
      <c r="E1193" s="208" t="s">
        <v>1</v>
      </c>
      <c r="F1193" s="209" t="s">
        <v>807</v>
      </c>
      <c r="G1193" s="207"/>
      <c r="H1193" s="210">
        <v>59.845999999999997</v>
      </c>
      <c r="I1193" s="211"/>
      <c r="J1193" s="207"/>
      <c r="K1193" s="207"/>
      <c r="L1193" s="212"/>
      <c r="M1193" s="213"/>
      <c r="N1193" s="214"/>
      <c r="O1193" s="214"/>
      <c r="P1193" s="214"/>
      <c r="Q1193" s="214"/>
      <c r="R1193" s="214"/>
      <c r="S1193" s="214"/>
      <c r="T1193" s="215"/>
      <c r="AT1193" s="216" t="s">
        <v>135</v>
      </c>
      <c r="AU1193" s="216" t="s">
        <v>82</v>
      </c>
      <c r="AV1193" s="13" t="s">
        <v>84</v>
      </c>
      <c r="AW1193" s="13" t="s">
        <v>30</v>
      </c>
      <c r="AX1193" s="13" t="s">
        <v>74</v>
      </c>
      <c r="AY1193" s="216" t="s">
        <v>125</v>
      </c>
    </row>
    <row r="1194" spans="1:65" s="12" customFormat="1">
      <c r="B1194" s="196"/>
      <c r="C1194" s="197"/>
      <c r="D1194" s="191" t="s">
        <v>135</v>
      </c>
      <c r="E1194" s="198" t="s">
        <v>1</v>
      </c>
      <c r="F1194" s="199" t="s">
        <v>750</v>
      </c>
      <c r="G1194" s="197"/>
      <c r="H1194" s="198" t="s">
        <v>1</v>
      </c>
      <c r="I1194" s="200"/>
      <c r="J1194" s="197"/>
      <c r="K1194" s="197"/>
      <c r="L1194" s="201"/>
      <c r="M1194" s="202"/>
      <c r="N1194" s="203"/>
      <c r="O1194" s="203"/>
      <c r="P1194" s="203"/>
      <c r="Q1194" s="203"/>
      <c r="R1194" s="203"/>
      <c r="S1194" s="203"/>
      <c r="T1194" s="204"/>
      <c r="AT1194" s="205" t="s">
        <v>135</v>
      </c>
      <c r="AU1194" s="205" t="s">
        <v>82</v>
      </c>
      <c r="AV1194" s="12" t="s">
        <v>82</v>
      </c>
      <c r="AW1194" s="12" t="s">
        <v>30</v>
      </c>
      <c r="AX1194" s="12" t="s">
        <v>74</v>
      </c>
      <c r="AY1194" s="205" t="s">
        <v>125</v>
      </c>
    </row>
    <row r="1195" spans="1:65" s="13" customFormat="1">
      <c r="B1195" s="206"/>
      <c r="C1195" s="207"/>
      <c r="D1195" s="191" t="s">
        <v>135</v>
      </c>
      <c r="E1195" s="208" t="s">
        <v>1</v>
      </c>
      <c r="F1195" s="209" t="s">
        <v>808</v>
      </c>
      <c r="G1195" s="207"/>
      <c r="H1195" s="210">
        <v>131.25899999999999</v>
      </c>
      <c r="I1195" s="211"/>
      <c r="J1195" s="207"/>
      <c r="K1195" s="207"/>
      <c r="L1195" s="212"/>
      <c r="M1195" s="213"/>
      <c r="N1195" s="214"/>
      <c r="O1195" s="214"/>
      <c r="P1195" s="214"/>
      <c r="Q1195" s="214"/>
      <c r="R1195" s="214"/>
      <c r="S1195" s="214"/>
      <c r="T1195" s="215"/>
      <c r="AT1195" s="216" t="s">
        <v>135</v>
      </c>
      <c r="AU1195" s="216" t="s">
        <v>82</v>
      </c>
      <c r="AV1195" s="13" t="s">
        <v>84</v>
      </c>
      <c r="AW1195" s="13" t="s">
        <v>30</v>
      </c>
      <c r="AX1195" s="13" t="s">
        <v>74</v>
      </c>
      <c r="AY1195" s="216" t="s">
        <v>125</v>
      </c>
    </row>
    <row r="1196" spans="1:65" s="14" customFormat="1">
      <c r="B1196" s="217"/>
      <c r="C1196" s="218"/>
      <c r="D1196" s="191" t="s">
        <v>135</v>
      </c>
      <c r="E1196" s="219" t="s">
        <v>1</v>
      </c>
      <c r="F1196" s="220" t="s">
        <v>138</v>
      </c>
      <c r="G1196" s="218"/>
      <c r="H1196" s="221">
        <v>191.10499999999999</v>
      </c>
      <c r="I1196" s="222"/>
      <c r="J1196" s="218"/>
      <c r="K1196" s="218"/>
      <c r="L1196" s="223"/>
      <c r="M1196" s="224"/>
      <c r="N1196" s="225"/>
      <c r="O1196" s="225"/>
      <c r="P1196" s="225"/>
      <c r="Q1196" s="225"/>
      <c r="R1196" s="225"/>
      <c r="S1196" s="225"/>
      <c r="T1196" s="226"/>
      <c r="AT1196" s="227" t="s">
        <v>135</v>
      </c>
      <c r="AU1196" s="227" t="s">
        <v>82</v>
      </c>
      <c r="AV1196" s="14" t="s">
        <v>132</v>
      </c>
      <c r="AW1196" s="14" t="s">
        <v>30</v>
      </c>
      <c r="AX1196" s="14" t="s">
        <v>82</v>
      </c>
      <c r="AY1196" s="227" t="s">
        <v>125</v>
      </c>
    </row>
    <row r="1197" spans="1:65" s="2" customFormat="1" ht="16.5" customHeight="1">
      <c r="A1197" s="33"/>
      <c r="B1197" s="34"/>
      <c r="C1197" s="228" t="s">
        <v>809</v>
      </c>
      <c r="D1197" s="228" t="s">
        <v>769</v>
      </c>
      <c r="E1197" s="229" t="s">
        <v>810</v>
      </c>
      <c r="F1197" s="230" t="s">
        <v>811</v>
      </c>
      <c r="G1197" s="231" t="s">
        <v>721</v>
      </c>
      <c r="H1197" s="232">
        <v>6.2</v>
      </c>
      <c r="I1197" s="233"/>
      <c r="J1197" s="234">
        <f>ROUND(I1197*H1197,2)</f>
        <v>0</v>
      </c>
      <c r="K1197" s="230" t="s">
        <v>130</v>
      </c>
      <c r="L1197" s="38"/>
      <c r="M1197" s="235" t="s">
        <v>1</v>
      </c>
      <c r="N1197" s="236" t="s">
        <v>39</v>
      </c>
      <c r="O1197" s="70"/>
      <c r="P1197" s="187">
        <f>O1197*H1197</f>
        <v>0</v>
      </c>
      <c r="Q1197" s="187">
        <v>0</v>
      </c>
      <c r="R1197" s="187">
        <f>Q1197*H1197</f>
        <v>0</v>
      </c>
      <c r="S1197" s="187">
        <v>0</v>
      </c>
      <c r="T1197" s="188">
        <f>S1197*H1197</f>
        <v>0</v>
      </c>
      <c r="U1197" s="33"/>
      <c r="V1197" s="33"/>
      <c r="W1197" s="33"/>
      <c r="X1197" s="33"/>
      <c r="Y1197" s="33"/>
      <c r="Z1197" s="33"/>
      <c r="AA1197" s="33"/>
      <c r="AB1197" s="33"/>
      <c r="AC1197" s="33"/>
      <c r="AD1197" s="33"/>
      <c r="AE1197" s="33"/>
      <c r="AR1197" s="189" t="s">
        <v>132</v>
      </c>
      <c r="AT1197" s="189" t="s">
        <v>769</v>
      </c>
      <c r="AU1197" s="189" t="s">
        <v>82</v>
      </c>
      <c r="AY1197" s="16" t="s">
        <v>125</v>
      </c>
      <c r="BE1197" s="190">
        <f>IF(N1197="základní",J1197,0)</f>
        <v>0</v>
      </c>
      <c r="BF1197" s="190">
        <f>IF(N1197="snížená",J1197,0)</f>
        <v>0</v>
      </c>
      <c r="BG1197" s="190">
        <f>IF(N1197="zákl. přenesená",J1197,0)</f>
        <v>0</v>
      </c>
      <c r="BH1197" s="190">
        <f>IF(N1197="sníž. přenesená",J1197,0)</f>
        <v>0</v>
      </c>
      <c r="BI1197" s="190">
        <f>IF(N1197="nulová",J1197,0)</f>
        <v>0</v>
      </c>
      <c r="BJ1197" s="16" t="s">
        <v>82</v>
      </c>
      <c r="BK1197" s="190">
        <f>ROUND(I1197*H1197,2)</f>
        <v>0</v>
      </c>
      <c r="BL1197" s="16" t="s">
        <v>132</v>
      </c>
      <c r="BM1197" s="189" t="s">
        <v>812</v>
      </c>
    </row>
    <row r="1198" spans="1:65" s="2" customFormat="1" ht="48.75">
      <c r="A1198" s="33"/>
      <c r="B1198" s="34"/>
      <c r="C1198" s="35"/>
      <c r="D1198" s="191" t="s">
        <v>134</v>
      </c>
      <c r="E1198" s="35"/>
      <c r="F1198" s="192" t="s">
        <v>813</v>
      </c>
      <c r="G1198" s="35"/>
      <c r="H1198" s="35"/>
      <c r="I1198" s="193"/>
      <c r="J1198" s="35"/>
      <c r="K1198" s="35"/>
      <c r="L1198" s="38"/>
      <c r="M1198" s="194"/>
      <c r="N1198" s="195"/>
      <c r="O1198" s="70"/>
      <c r="P1198" s="70"/>
      <c r="Q1198" s="70"/>
      <c r="R1198" s="70"/>
      <c r="S1198" s="70"/>
      <c r="T1198" s="71"/>
      <c r="U1198" s="33"/>
      <c r="V1198" s="33"/>
      <c r="W1198" s="33"/>
      <c r="X1198" s="33"/>
      <c r="Y1198" s="33"/>
      <c r="Z1198" s="33"/>
      <c r="AA1198" s="33"/>
      <c r="AB1198" s="33"/>
      <c r="AC1198" s="33"/>
      <c r="AD1198" s="33"/>
      <c r="AE1198" s="33"/>
      <c r="AT1198" s="16" t="s">
        <v>134</v>
      </c>
      <c r="AU1198" s="16" t="s">
        <v>82</v>
      </c>
    </row>
    <row r="1199" spans="1:65" s="12" customFormat="1">
      <c r="B1199" s="196"/>
      <c r="C1199" s="197"/>
      <c r="D1199" s="191" t="s">
        <v>135</v>
      </c>
      <c r="E1199" s="198" t="s">
        <v>1</v>
      </c>
      <c r="F1199" s="199" t="s">
        <v>734</v>
      </c>
      <c r="G1199" s="197"/>
      <c r="H1199" s="198" t="s">
        <v>1</v>
      </c>
      <c r="I1199" s="200"/>
      <c r="J1199" s="197"/>
      <c r="K1199" s="197"/>
      <c r="L1199" s="201"/>
      <c r="M1199" s="202"/>
      <c r="N1199" s="203"/>
      <c r="O1199" s="203"/>
      <c r="P1199" s="203"/>
      <c r="Q1199" s="203"/>
      <c r="R1199" s="203"/>
      <c r="S1199" s="203"/>
      <c r="T1199" s="204"/>
      <c r="AT1199" s="205" t="s">
        <v>135</v>
      </c>
      <c r="AU1199" s="205" t="s">
        <v>82</v>
      </c>
      <c r="AV1199" s="12" t="s">
        <v>82</v>
      </c>
      <c r="AW1199" s="12" t="s">
        <v>30</v>
      </c>
      <c r="AX1199" s="12" t="s">
        <v>74</v>
      </c>
      <c r="AY1199" s="205" t="s">
        <v>125</v>
      </c>
    </row>
    <row r="1200" spans="1:65" s="13" customFormat="1">
      <c r="B1200" s="206"/>
      <c r="C1200" s="207"/>
      <c r="D1200" s="191" t="s">
        <v>135</v>
      </c>
      <c r="E1200" s="208" t="s">
        <v>1</v>
      </c>
      <c r="F1200" s="209" t="s">
        <v>84</v>
      </c>
      <c r="G1200" s="207"/>
      <c r="H1200" s="210">
        <v>2</v>
      </c>
      <c r="I1200" s="211"/>
      <c r="J1200" s="207"/>
      <c r="K1200" s="207"/>
      <c r="L1200" s="212"/>
      <c r="M1200" s="213"/>
      <c r="N1200" s="214"/>
      <c r="O1200" s="214"/>
      <c r="P1200" s="214"/>
      <c r="Q1200" s="214"/>
      <c r="R1200" s="214"/>
      <c r="S1200" s="214"/>
      <c r="T1200" s="215"/>
      <c r="AT1200" s="216" t="s">
        <v>135</v>
      </c>
      <c r="AU1200" s="216" t="s">
        <v>82</v>
      </c>
      <c r="AV1200" s="13" t="s">
        <v>84</v>
      </c>
      <c r="AW1200" s="13" t="s">
        <v>30</v>
      </c>
      <c r="AX1200" s="13" t="s">
        <v>74</v>
      </c>
      <c r="AY1200" s="216" t="s">
        <v>125</v>
      </c>
    </row>
    <row r="1201" spans="1:65" s="12" customFormat="1">
      <c r="B1201" s="196"/>
      <c r="C1201" s="197"/>
      <c r="D1201" s="191" t="s">
        <v>135</v>
      </c>
      <c r="E1201" s="198" t="s">
        <v>1</v>
      </c>
      <c r="F1201" s="199" t="s">
        <v>737</v>
      </c>
      <c r="G1201" s="197"/>
      <c r="H1201" s="198" t="s">
        <v>1</v>
      </c>
      <c r="I1201" s="200"/>
      <c r="J1201" s="197"/>
      <c r="K1201" s="197"/>
      <c r="L1201" s="201"/>
      <c r="M1201" s="202"/>
      <c r="N1201" s="203"/>
      <c r="O1201" s="203"/>
      <c r="P1201" s="203"/>
      <c r="Q1201" s="203"/>
      <c r="R1201" s="203"/>
      <c r="S1201" s="203"/>
      <c r="T1201" s="204"/>
      <c r="AT1201" s="205" t="s">
        <v>135</v>
      </c>
      <c r="AU1201" s="205" t="s">
        <v>82</v>
      </c>
      <c r="AV1201" s="12" t="s">
        <v>82</v>
      </c>
      <c r="AW1201" s="12" t="s">
        <v>30</v>
      </c>
      <c r="AX1201" s="12" t="s">
        <v>74</v>
      </c>
      <c r="AY1201" s="205" t="s">
        <v>125</v>
      </c>
    </row>
    <row r="1202" spans="1:65" s="13" customFormat="1">
      <c r="B1202" s="206"/>
      <c r="C1202" s="207"/>
      <c r="D1202" s="191" t="s">
        <v>135</v>
      </c>
      <c r="E1202" s="208" t="s">
        <v>1</v>
      </c>
      <c r="F1202" s="209" t="s">
        <v>814</v>
      </c>
      <c r="G1202" s="207"/>
      <c r="H1202" s="210">
        <v>4.2</v>
      </c>
      <c r="I1202" s="211"/>
      <c r="J1202" s="207"/>
      <c r="K1202" s="207"/>
      <c r="L1202" s="212"/>
      <c r="M1202" s="213"/>
      <c r="N1202" s="214"/>
      <c r="O1202" s="214"/>
      <c r="P1202" s="214"/>
      <c r="Q1202" s="214"/>
      <c r="R1202" s="214"/>
      <c r="S1202" s="214"/>
      <c r="T1202" s="215"/>
      <c r="AT1202" s="216" t="s">
        <v>135</v>
      </c>
      <c r="AU1202" s="216" t="s">
        <v>82</v>
      </c>
      <c r="AV1202" s="13" t="s">
        <v>84</v>
      </c>
      <c r="AW1202" s="13" t="s">
        <v>30</v>
      </c>
      <c r="AX1202" s="13" t="s">
        <v>74</v>
      </c>
      <c r="AY1202" s="216" t="s">
        <v>125</v>
      </c>
    </row>
    <row r="1203" spans="1:65" s="14" customFormat="1">
      <c r="B1203" s="217"/>
      <c r="C1203" s="218"/>
      <c r="D1203" s="191" t="s">
        <v>135</v>
      </c>
      <c r="E1203" s="219" t="s">
        <v>1</v>
      </c>
      <c r="F1203" s="220" t="s">
        <v>138</v>
      </c>
      <c r="G1203" s="218"/>
      <c r="H1203" s="221">
        <v>6.2</v>
      </c>
      <c r="I1203" s="222"/>
      <c r="J1203" s="218"/>
      <c r="K1203" s="218"/>
      <c r="L1203" s="223"/>
      <c r="M1203" s="224"/>
      <c r="N1203" s="225"/>
      <c r="O1203" s="225"/>
      <c r="P1203" s="225"/>
      <c r="Q1203" s="225"/>
      <c r="R1203" s="225"/>
      <c r="S1203" s="225"/>
      <c r="T1203" s="226"/>
      <c r="AT1203" s="227" t="s">
        <v>135</v>
      </c>
      <c r="AU1203" s="227" t="s">
        <v>82</v>
      </c>
      <c r="AV1203" s="14" t="s">
        <v>132</v>
      </c>
      <c r="AW1203" s="14" t="s">
        <v>30</v>
      </c>
      <c r="AX1203" s="14" t="s">
        <v>82</v>
      </c>
      <c r="AY1203" s="227" t="s">
        <v>125</v>
      </c>
    </row>
    <row r="1204" spans="1:65" s="2" customFormat="1" ht="16.5" customHeight="1">
      <c r="A1204" s="33"/>
      <c r="B1204" s="34"/>
      <c r="C1204" s="228" t="s">
        <v>815</v>
      </c>
      <c r="D1204" s="228" t="s">
        <v>769</v>
      </c>
      <c r="E1204" s="229" t="s">
        <v>816</v>
      </c>
      <c r="F1204" s="230" t="s">
        <v>817</v>
      </c>
      <c r="G1204" s="231" t="s">
        <v>721</v>
      </c>
      <c r="H1204" s="232">
        <v>1934.9</v>
      </c>
      <c r="I1204" s="233"/>
      <c r="J1204" s="234">
        <f>ROUND(I1204*H1204,2)</f>
        <v>0</v>
      </c>
      <c r="K1204" s="230" t="s">
        <v>130</v>
      </c>
      <c r="L1204" s="38"/>
      <c r="M1204" s="235" t="s">
        <v>1</v>
      </c>
      <c r="N1204" s="236" t="s">
        <v>39</v>
      </c>
      <c r="O1204" s="70"/>
      <c r="P1204" s="187">
        <f>O1204*H1204</f>
        <v>0</v>
      </c>
      <c r="Q1204" s="187">
        <v>0</v>
      </c>
      <c r="R1204" s="187">
        <f>Q1204*H1204</f>
        <v>0</v>
      </c>
      <c r="S1204" s="187">
        <v>0</v>
      </c>
      <c r="T1204" s="188">
        <f>S1204*H1204</f>
        <v>0</v>
      </c>
      <c r="U1204" s="33"/>
      <c r="V1204" s="33"/>
      <c r="W1204" s="33"/>
      <c r="X1204" s="33"/>
      <c r="Y1204" s="33"/>
      <c r="Z1204" s="33"/>
      <c r="AA1204" s="33"/>
      <c r="AB1204" s="33"/>
      <c r="AC1204" s="33"/>
      <c r="AD1204" s="33"/>
      <c r="AE1204" s="33"/>
      <c r="AR1204" s="189" t="s">
        <v>132</v>
      </c>
      <c r="AT1204" s="189" t="s">
        <v>769</v>
      </c>
      <c r="AU1204" s="189" t="s">
        <v>82</v>
      </c>
      <c r="AY1204" s="16" t="s">
        <v>125</v>
      </c>
      <c r="BE1204" s="190">
        <f>IF(N1204="základní",J1204,0)</f>
        <v>0</v>
      </c>
      <c r="BF1204" s="190">
        <f>IF(N1204="snížená",J1204,0)</f>
        <v>0</v>
      </c>
      <c r="BG1204" s="190">
        <f>IF(N1204="zákl. přenesená",J1204,0)</f>
        <v>0</v>
      </c>
      <c r="BH1204" s="190">
        <f>IF(N1204="sníž. přenesená",J1204,0)</f>
        <v>0</v>
      </c>
      <c r="BI1204" s="190">
        <f>IF(N1204="nulová",J1204,0)</f>
        <v>0</v>
      </c>
      <c r="BJ1204" s="16" t="s">
        <v>82</v>
      </c>
      <c r="BK1204" s="190">
        <f>ROUND(I1204*H1204,2)</f>
        <v>0</v>
      </c>
      <c r="BL1204" s="16" t="s">
        <v>132</v>
      </c>
      <c r="BM1204" s="189" t="s">
        <v>818</v>
      </c>
    </row>
    <row r="1205" spans="1:65" s="2" customFormat="1" ht="48.75">
      <c r="A1205" s="33"/>
      <c r="B1205" s="34"/>
      <c r="C1205" s="35"/>
      <c r="D1205" s="191" t="s">
        <v>134</v>
      </c>
      <c r="E1205" s="35"/>
      <c r="F1205" s="192" t="s">
        <v>819</v>
      </c>
      <c r="G1205" s="35"/>
      <c r="H1205" s="35"/>
      <c r="I1205" s="193"/>
      <c r="J1205" s="35"/>
      <c r="K1205" s="35"/>
      <c r="L1205" s="38"/>
      <c r="M1205" s="194"/>
      <c r="N1205" s="195"/>
      <c r="O1205" s="70"/>
      <c r="P1205" s="70"/>
      <c r="Q1205" s="70"/>
      <c r="R1205" s="70"/>
      <c r="S1205" s="70"/>
      <c r="T1205" s="71"/>
      <c r="U1205" s="33"/>
      <c r="V1205" s="33"/>
      <c r="W1205" s="33"/>
      <c r="X1205" s="33"/>
      <c r="Y1205" s="33"/>
      <c r="Z1205" s="33"/>
      <c r="AA1205" s="33"/>
      <c r="AB1205" s="33"/>
      <c r="AC1205" s="33"/>
      <c r="AD1205" s="33"/>
      <c r="AE1205" s="33"/>
      <c r="AT1205" s="16" t="s">
        <v>134</v>
      </c>
      <c r="AU1205" s="16" t="s">
        <v>82</v>
      </c>
    </row>
    <row r="1206" spans="1:65" s="12" customFormat="1">
      <c r="B1206" s="196"/>
      <c r="C1206" s="197"/>
      <c r="D1206" s="191" t="s">
        <v>135</v>
      </c>
      <c r="E1206" s="198" t="s">
        <v>1</v>
      </c>
      <c r="F1206" s="199" t="s">
        <v>530</v>
      </c>
      <c r="G1206" s="197"/>
      <c r="H1206" s="198" t="s">
        <v>1</v>
      </c>
      <c r="I1206" s="200"/>
      <c r="J1206" s="197"/>
      <c r="K1206" s="197"/>
      <c r="L1206" s="201"/>
      <c r="M1206" s="202"/>
      <c r="N1206" s="203"/>
      <c r="O1206" s="203"/>
      <c r="P1206" s="203"/>
      <c r="Q1206" s="203"/>
      <c r="R1206" s="203"/>
      <c r="S1206" s="203"/>
      <c r="T1206" s="204"/>
      <c r="AT1206" s="205" t="s">
        <v>135</v>
      </c>
      <c r="AU1206" s="205" t="s">
        <v>82</v>
      </c>
      <c r="AV1206" s="12" t="s">
        <v>82</v>
      </c>
      <c r="AW1206" s="12" t="s">
        <v>30</v>
      </c>
      <c r="AX1206" s="12" t="s">
        <v>74</v>
      </c>
      <c r="AY1206" s="205" t="s">
        <v>125</v>
      </c>
    </row>
    <row r="1207" spans="1:65" s="13" customFormat="1">
      <c r="B1207" s="206"/>
      <c r="C1207" s="207"/>
      <c r="D1207" s="191" t="s">
        <v>135</v>
      </c>
      <c r="E1207" s="208" t="s">
        <v>1</v>
      </c>
      <c r="F1207" s="209" t="s">
        <v>820</v>
      </c>
      <c r="G1207" s="207"/>
      <c r="H1207" s="210">
        <v>68.599999999999994</v>
      </c>
      <c r="I1207" s="211"/>
      <c r="J1207" s="207"/>
      <c r="K1207" s="207"/>
      <c r="L1207" s="212"/>
      <c r="M1207" s="213"/>
      <c r="N1207" s="214"/>
      <c r="O1207" s="214"/>
      <c r="P1207" s="214"/>
      <c r="Q1207" s="214"/>
      <c r="R1207" s="214"/>
      <c r="S1207" s="214"/>
      <c r="T1207" s="215"/>
      <c r="AT1207" s="216" t="s">
        <v>135</v>
      </c>
      <c r="AU1207" s="216" t="s">
        <v>82</v>
      </c>
      <c r="AV1207" s="13" t="s">
        <v>84</v>
      </c>
      <c r="AW1207" s="13" t="s">
        <v>30</v>
      </c>
      <c r="AX1207" s="13" t="s">
        <v>74</v>
      </c>
      <c r="AY1207" s="216" t="s">
        <v>125</v>
      </c>
    </row>
    <row r="1208" spans="1:65" s="12" customFormat="1">
      <c r="B1208" s="196"/>
      <c r="C1208" s="197"/>
      <c r="D1208" s="191" t="s">
        <v>135</v>
      </c>
      <c r="E1208" s="198" t="s">
        <v>1</v>
      </c>
      <c r="F1208" s="199" t="s">
        <v>533</v>
      </c>
      <c r="G1208" s="197"/>
      <c r="H1208" s="198" t="s">
        <v>1</v>
      </c>
      <c r="I1208" s="200"/>
      <c r="J1208" s="197"/>
      <c r="K1208" s="197"/>
      <c r="L1208" s="201"/>
      <c r="M1208" s="202"/>
      <c r="N1208" s="203"/>
      <c r="O1208" s="203"/>
      <c r="P1208" s="203"/>
      <c r="Q1208" s="203"/>
      <c r="R1208" s="203"/>
      <c r="S1208" s="203"/>
      <c r="T1208" s="204"/>
      <c r="AT1208" s="205" t="s">
        <v>135</v>
      </c>
      <c r="AU1208" s="205" t="s">
        <v>82</v>
      </c>
      <c r="AV1208" s="12" t="s">
        <v>82</v>
      </c>
      <c r="AW1208" s="12" t="s">
        <v>30</v>
      </c>
      <c r="AX1208" s="12" t="s">
        <v>74</v>
      </c>
      <c r="AY1208" s="205" t="s">
        <v>125</v>
      </c>
    </row>
    <row r="1209" spans="1:65" s="13" customFormat="1">
      <c r="B1209" s="206"/>
      <c r="C1209" s="207"/>
      <c r="D1209" s="191" t="s">
        <v>135</v>
      </c>
      <c r="E1209" s="208" t="s">
        <v>1</v>
      </c>
      <c r="F1209" s="209" t="s">
        <v>796</v>
      </c>
      <c r="G1209" s="207"/>
      <c r="H1209" s="210">
        <v>646</v>
      </c>
      <c r="I1209" s="211"/>
      <c r="J1209" s="207"/>
      <c r="K1209" s="207"/>
      <c r="L1209" s="212"/>
      <c r="M1209" s="213"/>
      <c r="N1209" s="214"/>
      <c r="O1209" s="214"/>
      <c r="P1209" s="214"/>
      <c r="Q1209" s="214"/>
      <c r="R1209" s="214"/>
      <c r="S1209" s="214"/>
      <c r="T1209" s="215"/>
      <c r="AT1209" s="216" t="s">
        <v>135</v>
      </c>
      <c r="AU1209" s="216" t="s">
        <v>82</v>
      </c>
      <c r="AV1209" s="13" t="s">
        <v>84</v>
      </c>
      <c r="AW1209" s="13" t="s">
        <v>30</v>
      </c>
      <c r="AX1209" s="13" t="s">
        <v>74</v>
      </c>
      <c r="AY1209" s="216" t="s">
        <v>125</v>
      </c>
    </row>
    <row r="1210" spans="1:65" s="12" customFormat="1">
      <c r="B1210" s="196"/>
      <c r="C1210" s="197"/>
      <c r="D1210" s="191" t="s">
        <v>135</v>
      </c>
      <c r="E1210" s="198" t="s">
        <v>1</v>
      </c>
      <c r="F1210" s="199" t="s">
        <v>164</v>
      </c>
      <c r="G1210" s="197"/>
      <c r="H1210" s="198" t="s">
        <v>1</v>
      </c>
      <c r="I1210" s="200"/>
      <c r="J1210" s="197"/>
      <c r="K1210" s="197"/>
      <c r="L1210" s="201"/>
      <c r="M1210" s="202"/>
      <c r="N1210" s="203"/>
      <c r="O1210" s="203"/>
      <c r="P1210" s="203"/>
      <c r="Q1210" s="203"/>
      <c r="R1210" s="203"/>
      <c r="S1210" s="203"/>
      <c r="T1210" s="204"/>
      <c r="AT1210" s="205" t="s">
        <v>135</v>
      </c>
      <c r="AU1210" s="205" t="s">
        <v>82</v>
      </c>
      <c r="AV1210" s="12" t="s">
        <v>82</v>
      </c>
      <c r="AW1210" s="12" t="s">
        <v>30</v>
      </c>
      <c r="AX1210" s="12" t="s">
        <v>74</v>
      </c>
      <c r="AY1210" s="205" t="s">
        <v>125</v>
      </c>
    </row>
    <row r="1211" spans="1:65" s="13" customFormat="1">
      <c r="B1211" s="206"/>
      <c r="C1211" s="207"/>
      <c r="D1211" s="191" t="s">
        <v>135</v>
      </c>
      <c r="E1211" s="208" t="s">
        <v>1</v>
      </c>
      <c r="F1211" s="209" t="s">
        <v>797</v>
      </c>
      <c r="G1211" s="207"/>
      <c r="H1211" s="210">
        <v>93.5</v>
      </c>
      <c r="I1211" s="211"/>
      <c r="J1211" s="207"/>
      <c r="K1211" s="207"/>
      <c r="L1211" s="212"/>
      <c r="M1211" s="213"/>
      <c r="N1211" s="214"/>
      <c r="O1211" s="214"/>
      <c r="P1211" s="214"/>
      <c r="Q1211" s="214"/>
      <c r="R1211" s="214"/>
      <c r="S1211" s="214"/>
      <c r="T1211" s="215"/>
      <c r="AT1211" s="216" t="s">
        <v>135</v>
      </c>
      <c r="AU1211" s="216" t="s">
        <v>82</v>
      </c>
      <c r="AV1211" s="13" t="s">
        <v>84</v>
      </c>
      <c r="AW1211" s="13" t="s">
        <v>30</v>
      </c>
      <c r="AX1211" s="13" t="s">
        <v>74</v>
      </c>
      <c r="AY1211" s="216" t="s">
        <v>125</v>
      </c>
    </row>
    <row r="1212" spans="1:65" s="12" customFormat="1">
      <c r="B1212" s="196"/>
      <c r="C1212" s="197"/>
      <c r="D1212" s="191" t="s">
        <v>135</v>
      </c>
      <c r="E1212" s="198" t="s">
        <v>1</v>
      </c>
      <c r="F1212" s="199" t="s">
        <v>538</v>
      </c>
      <c r="G1212" s="197"/>
      <c r="H1212" s="198" t="s">
        <v>1</v>
      </c>
      <c r="I1212" s="200"/>
      <c r="J1212" s="197"/>
      <c r="K1212" s="197"/>
      <c r="L1212" s="201"/>
      <c r="M1212" s="202"/>
      <c r="N1212" s="203"/>
      <c r="O1212" s="203"/>
      <c r="P1212" s="203"/>
      <c r="Q1212" s="203"/>
      <c r="R1212" s="203"/>
      <c r="S1212" s="203"/>
      <c r="T1212" s="204"/>
      <c r="AT1212" s="205" t="s">
        <v>135</v>
      </c>
      <c r="AU1212" s="205" t="s">
        <v>82</v>
      </c>
      <c r="AV1212" s="12" t="s">
        <v>82</v>
      </c>
      <c r="AW1212" s="12" t="s">
        <v>30</v>
      </c>
      <c r="AX1212" s="12" t="s">
        <v>74</v>
      </c>
      <c r="AY1212" s="205" t="s">
        <v>125</v>
      </c>
    </row>
    <row r="1213" spans="1:65" s="13" customFormat="1">
      <c r="B1213" s="206"/>
      <c r="C1213" s="207"/>
      <c r="D1213" s="191" t="s">
        <v>135</v>
      </c>
      <c r="E1213" s="208" t="s">
        <v>1</v>
      </c>
      <c r="F1213" s="209" t="s">
        <v>798</v>
      </c>
      <c r="G1213" s="207"/>
      <c r="H1213" s="210">
        <v>341.7</v>
      </c>
      <c r="I1213" s="211"/>
      <c r="J1213" s="207"/>
      <c r="K1213" s="207"/>
      <c r="L1213" s="212"/>
      <c r="M1213" s="213"/>
      <c r="N1213" s="214"/>
      <c r="O1213" s="214"/>
      <c r="P1213" s="214"/>
      <c r="Q1213" s="214"/>
      <c r="R1213" s="214"/>
      <c r="S1213" s="214"/>
      <c r="T1213" s="215"/>
      <c r="AT1213" s="216" t="s">
        <v>135</v>
      </c>
      <c r="AU1213" s="216" t="s">
        <v>82</v>
      </c>
      <c r="AV1213" s="13" t="s">
        <v>84</v>
      </c>
      <c r="AW1213" s="13" t="s">
        <v>30</v>
      </c>
      <c r="AX1213" s="13" t="s">
        <v>74</v>
      </c>
      <c r="AY1213" s="216" t="s">
        <v>125</v>
      </c>
    </row>
    <row r="1214" spans="1:65" s="12" customFormat="1">
      <c r="B1214" s="196"/>
      <c r="C1214" s="197"/>
      <c r="D1214" s="191" t="s">
        <v>135</v>
      </c>
      <c r="E1214" s="198" t="s">
        <v>1</v>
      </c>
      <c r="F1214" s="199" t="s">
        <v>504</v>
      </c>
      <c r="G1214" s="197"/>
      <c r="H1214" s="198" t="s">
        <v>1</v>
      </c>
      <c r="I1214" s="200"/>
      <c r="J1214" s="197"/>
      <c r="K1214" s="197"/>
      <c r="L1214" s="201"/>
      <c r="M1214" s="202"/>
      <c r="N1214" s="203"/>
      <c r="O1214" s="203"/>
      <c r="P1214" s="203"/>
      <c r="Q1214" s="203"/>
      <c r="R1214" s="203"/>
      <c r="S1214" s="203"/>
      <c r="T1214" s="204"/>
      <c r="AT1214" s="205" t="s">
        <v>135</v>
      </c>
      <c r="AU1214" s="205" t="s">
        <v>82</v>
      </c>
      <c r="AV1214" s="12" t="s">
        <v>82</v>
      </c>
      <c r="AW1214" s="12" t="s">
        <v>30</v>
      </c>
      <c r="AX1214" s="12" t="s">
        <v>74</v>
      </c>
      <c r="AY1214" s="205" t="s">
        <v>125</v>
      </c>
    </row>
    <row r="1215" spans="1:65" s="13" customFormat="1">
      <c r="B1215" s="206"/>
      <c r="C1215" s="207"/>
      <c r="D1215" s="191" t="s">
        <v>135</v>
      </c>
      <c r="E1215" s="208" t="s">
        <v>1</v>
      </c>
      <c r="F1215" s="209" t="s">
        <v>799</v>
      </c>
      <c r="G1215" s="207"/>
      <c r="H1215" s="210">
        <v>486.2</v>
      </c>
      <c r="I1215" s="211"/>
      <c r="J1215" s="207"/>
      <c r="K1215" s="207"/>
      <c r="L1215" s="212"/>
      <c r="M1215" s="213"/>
      <c r="N1215" s="214"/>
      <c r="O1215" s="214"/>
      <c r="P1215" s="214"/>
      <c r="Q1215" s="214"/>
      <c r="R1215" s="214"/>
      <c r="S1215" s="214"/>
      <c r="T1215" s="215"/>
      <c r="AT1215" s="216" t="s">
        <v>135</v>
      </c>
      <c r="AU1215" s="216" t="s">
        <v>82</v>
      </c>
      <c r="AV1215" s="13" t="s">
        <v>84</v>
      </c>
      <c r="AW1215" s="13" t="s">
        <v>30</v>
      </c>
      <c r="AX1215" s="13" t="s">
        <v>74</v>
      </c>
      <c r="AY1215" s="216" t="s">
        <v>125</v>
      </c>
    </row>
    <row r="1216" spans="1:65" s="12" customFormat="1">
      <c r="B1216" s="196"/>
      <c r="C1216" s="197"/>
      <c r="D1216" s="191" t="s">
        <v>135</v>
      </c>
      <c r="E1216" s="198" t="s">
        <v>1</v>
      </c>
      <c r="F1216" s="199" t="s">
        <v>396</v>
      </c>
      <c r="G1216" s="197"/>
      <c r="H1216" s="198" t="s">
        <v>1</v>
      </c>
      <c r="I1216" s="200"/>
      <c r="J1216" s="197"/>
      <c r="K1216" s="197"/>
      <c r="L1216" s="201"/>
      <c r="M1216" s="202"/>
      <c r="N1216" s="203"/>
      <c r="O1216" s="203"/>
      <c r="P1216" s="203"/>
      <c r="Q1216" s="203"/>
      <c r="R1216" s="203"/>
      <c r="S1216" s="203"/>
      <c r="T1216" s="204"/>
      <c r="AT1216" s="205" t="s">
        <v>135</v>
      </c>
      <c r="AU1216" s="205" t="s">
        <v>82</v>
      </c>
      <c r="AV1216" s="12" t="s">
        <v>82</v>
      </c>
      <c r="AW1216" s="12" t="s">
        <v>30</v>
      </c>
      <c r="AX1216" s="12" t="s">
        <v>74</v>
      </c>
      <c r="AY1216" s="205" t="s">
        <v>125</v>
      </c>
    </row>
    <row r="1217" spans="1:65" s="13" customFormat="1">
      <c r="B1217" s="206"/>
      <c r="C1217" s="207"/>
      <c r="D1217" s="191" t="s">
        <v>135</v>
      </c>
      <c r="E1217" s="208" t="s">
        <v>1</v>
      </c>
      <c r="F1217" s="209" t="s">
        <v>821</v>
      </c>
      <c r="G1217" s="207"/>
      <c r="H1217" s="210">
        <v>45.6</v>
      </c>
      <c r="I1217" s="211"/>
      <c r="J1217" s="207"/>
      <c r="K1217" s="207"/>
      <c r="L1217" s="212"/>
      <c r="M1217" s="213"/>
      <c r="N1217" s="214"/>
      <c r="O1217" s="214"/>
      <c r="P1217" s="214"/>
      <c r="Q1217" s="214"/>
      <c r="R1217" s="214"/>
      <c r="S1217" s="214"/>
      <c r="T1217" s="215"/>
      <c r="AT1217" s="216" t="s">
        <v>135</v>
      </c>
      <c r="AU1217" s="216" t="s">
        <v>82</v>
      </c>
      <c r="AV1217" s="13" t="s">
        <v>84</v>
      </c>
      <c r="AW1217" s="13" t="s">
        <v>30</v>
      </c>
      <c r="AX1217" s="13" t="s">
        <v>74</v>
      </c>
      <c r="AY1217" s="216" t="s">
        <v>125</v>
      </c>
    </row>
    <row r="1218" spans="1:65" s="12" customFormat="1">
      <c r="B1218" s="196"/>
      <c r="C1218" s="197"/>
      <c r="D1218" s="191" t="s">
        <v>135</v>
      </c>
      <c r="E1218" s="198" t="s">
        <v>1</v>
      </c>
      <c r="F1218" s="199" t="s">
        <v>396</v>
      </c>
      <c r="G1218" s="197"/>
      <c r="H1218" s="198" t="s">
        <v>1</v>
      </c>
      <c r="I1218" s="200"/>
      <c r="J1218" s="197"/>
      <c r="K1218" s="197"/>
      <c r="L1218" s="201"/>
      <c r="M1218" s="202"/>
      <c r="N1218" s="203"/>
      <c r="O1218" s="203"/>
      <c r="P1218" s="203"/>
      <c r="Q1218" s="203"/>
      <c r="R1218" s="203"/>
      <c r="S1218" s="203"/>
      <c r="T1218" s="204"/>
      <c r="AT1218" s="205" t="s">
        <v>135</v>
      </c>
      <c r="AU1218" s="205" t="s">
        <v>82</v>
      </c>
      <c r="AV1218" s="12" t="s">
        <v>82</v>
      </c>
      <c r="AW1218" s="12" t="s">
        <v>30</v>
      </c>
      <c r="AX1218" s="12" t="s">
        <v>74</v>
      </c>
      <c r="AY1218" s="205" t="s">
        <v>125</v>
      </c>
    </row>
    <row r="1219" spans="1:65" s="13" customFormat="1">
      <c r="B1219" s="206"/>
      <c r="C1219" s="207"/>
      <c r="D1219" s="191" t="s">
        <v>135</v>
      </c>
      <c r="E1219" s="208" t="s">
        <v>1</v>
      </c>
      <c r="F1219" s="209" t="s">
        <v>800</v>
      </c>
      <c r="G1219" s="207"/>
      <c r="H1219" s="210">
        <v>96.9</v>
      </c>
      <c r="I1219" s="211"/>
      <c r="J1219" s="207"/>
      <c r="K1219" s="207"/>
      <c r="L1219" s="212"/>
      <c r="M1219" s="213"/>
      <c r="N1219" s="214"/>
      <c r="O1219" s="214"/>
      <c r="P1219" s="214"/>
      <c r="Q1219" s="214"/>
      <c r="R1219" s="214"/>
      <c r="S1219" s="214"/>
      <c r="T1219" s="215"/>
      <c r="AT1219" s="216" t="s">
        <v>135</v>
      </c>
      <c r="AU1219" s="216" t="s">
        <v>82</v>
      </c>
      <c r="AV1219" s="13" t="s">
        <v>84</v>
      </c>
      <c r="AW1219" s="13" t="s">
        <v>30</v>
      </c>
      <c r="AX1219" s="13" t="s">
        <v>74</v>
      </c>
      <c r="AY1219" s="216" t="s">
        <v>125</v>
      </c>
    </row>
    <row r="1220" spans="1:65" s="12" customFormat="1">
      <c r="B1220" s="196"/>
      <c r="C1220" s="197"/>
      <c r="D1220" s="191" t="s">
        <v>135</v>
      </c>
      <c r="E1220" s="198" t="s">
        <v>1</v>
      </c>
      <c r="F1220" s="199" t="s">
        <v>513</v>
      </c>
      <c r="G1220" s="197"/>
      <c r="H1220" s="198" t="s">
        <v>1</v>
      </c>
      <c r="I1220" s="200"/>
      <c r="J1220" s="197"/>
      <c r="K1220" s="197"/>
      <c r="L1220" s="201"/>
      <c r="M1220" s="202"/>
      <c r="N1220" s="203"/>
      <c r="O1220" s="203"/>
      <c r="P1220" s="203"/>
      <c r="Q1220" s="203"/>
      <c r="R1220" s="203"/>
      <c r="S1220" s="203"/>
      <c r="T1220" s="204"/>
      <c r="AT1220" s="205" t="s">
        <v>135</v>
      </c>
      <c r="AU1220" s="205" t="s">
        <v>82</v>
      </c>
      <c r="AV1220" s="12" t="s">
        <v>82</v>
      </c>
      <c r="AW1220" s="12" t="s">
        <v>30</v>
      </c>
      <c r="AX1220" s="12" t="s">
        <v>74</v>
      </c>
      <c r="AY1220" s="205" t="s">
        <v>125</v>
      </c>
    </row>
    <row r="1221" spans="1:65" s="13" customFormat="1">
      <c r="B1221" s="206"/>
      <c r="C1221" s="207"/>
      <c r="D1221" s="191" t="s">
        <v>135</v>
      </c>
      <c r="E1221" s="208" t="s">
        <v>1</v>
      </c>
      <c r="F1221" s="209" t="s">
        <v>801</v>
      </c>
      <c r="G1221" s="207"/>
      <c r="H1221" s="210">
        <v>156.4</v>
      </c>
      <c r="I1221" s="211"/>
      <c r="J1221" s="207"/>
      <c r="K1221" s="207"/>
      <c r="L1221" s="212"/>
      <c r="M1221" s="213"/>
      <c r="N1221" s="214"/>
      <c r="O1221" s="214"/>
      <c r="P1221" s="214"/>
      <c r="Q1221" s="214"/>
      <c r="R1221" s="214"/>
      <c r="S1221" s="214"/>
      <c r="T1221" s="215"/>
      <c r="AT1221" s="216" t="s">
        <v>135</v>
      </c>
      <c r="AU1221" s="216" t="s">
        <v>82</v>
      </c>
      <c r="AV1221" s="13" t="s">
        <v>84</v>
      </c>
      <c r="AW1221" s="13" t="s">
        <v>30</v>
      </c>
      <c r="AX1221" s="13" t="s">
        <v>74</v>
      </c>
      <c r="AY1221" s="216" t="s">
        <v>125</v>
      </c>
    </row>
    <row r="1222" spans="1:65" s="14" customFormat="1">
      <c r="B1222" s="217"/>
      <c r="C1222" s="218"/>
      <c r="D1222" s="191" t="s">
        <v>135</v>
      </c>
      <c r="E1222" s="219" t="s">
        <v>1</v>
      </c>
      <c r="F1222" s="220" t="s">
        <v>138</v>
      </c>
      <c r="G1222" s="218"/>
      <c r="H1222" s="221">
        <v>1934.9</v>
      </c>
      <c r="I1222" s="222"/>
      <c r="J1222" s="218"/>
      <c r="K1222" s="218"/>
      <c r="L1222" s="223"/>
      <c r="M1222" s="224"/>
      <c r="N1222" s="225"/>
      <c r="O1222" s="225"/>
      <c r="P1222" s="225"/>
      <c r="Q1222" s="225"/>
      <c r="R1222" s="225"/>
      <c r="S1222" s="225"/>
      <c r="T1222" s="226"/>
      <c r="AT1222" s="227" t="s">
        <v>135</v>
      </c>
      <c r="AU1222" s="227" t="s">
        <v>82</v>
      </c>
      <c r="AV1222" s="14" t="s">
        <v>132</v>
      </c>
      <c r="AW1222" s="14" t="s">
        <v>30</v>
      </c>
      <c r="AX1222" s="14" t="s">
        <v>82</v>
      </c>
      <c r="AY1222" s="227" t="s">
        <v>125</v>
      </c>
    </row>
    <row r="1223" spans="1:65" s="2" customFormat="1" ht="21.75" customHeight="1">
      <c r="A1223" s="33"/>
      <c r="B1223" s="34"/>
      <c r="C1223" s="228" t="s">
        <v>822</v>
      </c>
      <c r="D1223" s="228" t="s">
        <v>769</v>
      </c>
      <c r="E1223" s="229" t="s">
        <v>823</v>
      </c>
      <c r="F1223" s="230" t="s">
        <v>824</v>
      </c>
      <c r="G1223" s="231" t="s">
        <v>721</v>
      </c>
      <c r="H1223" s="232">
        <v>234.64</v>
      </c>
      <c r="I1223" s="233"/>
      <c r="J1223" s="234">
        <f>ROUND(I1223*H1223,2)</f>
        <v>0</v>
      </c>
      <c r="K1223" s="230" t="s">
        <v>130</v>
      </c>
      <c r="L1223" s="38"/>
      <c r="M1223" s="235" t="s">
        <v>1</v>
      </c>
      <c r="N1223" s="236" t="s">
        <v>39</v>
      </c>
      <c r="O1223" s="70"/>
      <c r="P1223" s="187">
        <f>O1223*H1223</f>
        <v>0</v>
      </c>
      <c r="Q1223" s="187">
        <v>0</v>
      </c>
      <c r="R1223" s="187">
        <f>Q1223*H1223</f>
        <v>0</v>
      </c>
      <c r="S1223" s="187">
        <v>0</v>
      </c>
      <c r="T1223" s="188">
        <f>S1223*H1223</f>
        <v>0</v>
      </c>
      <c r="U1223" s="33"/>
      <c r="V1223" s="33"/>
      <c r="W1223" s="33"/>
      <c r="X1223" s="33"/>
      <c r="Y1223" s="33"/>
      <c r="Z1223" s="33"/>
      <c r="AA1223" s="33"/>
      <c r="AB1223" s="33"/>
      <c r="AC1223" s="33"/>
      <c r="AD1223" s="33"/>
      <c r="AE1223" s="33"/>
      <c r="AR1223" s="189" t="s">
        <v>132</v>
      </c>
      <c r="AT1223" s="189" t="s">
        <v>769</v>
      </c>
      <c r="AU1223" s="189" t="s">
        <v>82</v>
      </c>
      <c r="AY1223" s="16" t="s">
        <v>125</v>
      </c>
      <c r="BE1223" s="190">
        <f>IF(N1223="základní",J1223,0)</f>
        <v>0</v>
      </c>
      <c r="BF1223" s="190">
        <f>IF(N1223="snížená",J1223,0)</f>
        <v>0</v>
      </c>
      <c r="BG1223" s="190">
        <f>IF(N1223="zákl. přenesená",J1223,0)</f>
        <v>0</v>
      </c>
      <c r="BH1223" s="190">
        <f>IF(N1223="sníž. přenesená",J1223,0)</f>
        <v>0</v>
      </c>
      <c r="BI1223" s="190">
        <f>IF(N1223="nulová",J1223,0)</f>
        <v>0</v>
      </c>
      <c r="BJ1223" s="16" t="s">
        <v>82</v>
      </c>
      <c r="BK1223" s="190">
        <f>ROUND(I1223*H1223,2)</f>
        <v>0</v>
      </c>
      <c r="BL1223" s="16" t="s">
        <v>132</v>
      </c>
      <c r="BM1223" s="189" t="s">
        <v>825</v>
      </c>
    </row>
    <row r="1224" spans="1:65" s="2" customFormat="1" ht="48.75">
      <c r="A1224" s="33"/>
      <c r="B1224" s="34"/>
      <c r="C1224" s="35"/>
      <c r="D1224" s="191" t="s">
        <v>134</v>
      </c>
      <c r="E1224" s="35"/>
      <c r="F1224" s="192" t="s">
        <v>826</v>
      </c>
      <c r="G1224" s="35"/>
      <c r="H1224" s="35"/>
      <c r="I1224" s="193"/>
      <c r="J1224" s="35"/>
      <c r="K1224" s="35"/>
      <c r="L1224" s="38"/>
      <c r="M1224" s="194"/>
      <c r="N1224" s="195"/>
      <c r="O1224" s="70"/>
      <c r="P1224" s="70"/>
      <c r="Q1224" s="70"/>
      <c r="R1224" s="70"/>
      <c r="S1224" s="70"/>
      <c r="T1224" s="71"/>
      <c r="U1224" s="33"/>
      <c r="V1224" s="33"/>
      <c r="W1224" s="33"/>
      <c r="X1224" s="33"/>
      <c r="Y1224" s="33"/>
      <c r="Z1224" s="33"/>
      <c r="AA1224" s="33"/>
      <c r="AB1224" s="33"/>
      <c r="AC1224" s="33"/>
      <c r="AD1224" s="33"/>
      <c r="AE1224" s="33"/>
      <c r="AT1224" s="16" t="s">
        <v>134</v>
      </c>
      <c r="AU1224" s="16" t="s">
        <v>82</v>
      </c>
    </row>
    <row r="1225" spans="1:65" s="12" customFormat="1">
      <c r="B1225" s="196"/>
      <c r="C1225" s="197"/>
      <c r="D1225" s="191" t="s">
        <v>135</v>
      </c>
      <c r="E1225" s="198" t="s">
        <v>1</v>
      </c>
      <c r="F1225" s="199" t="s">
        <v>489</v>
      </c>
      <c r="G1225" s="197"/>
      <c r="H1225" s="198" t="s">
        <v>1</v>
      </c>
      <c r="I1225" s="200"/>
      <c r="J1225" s="197"/>
      <c r="K1225" s="197"/>
      <c r="L1225" s="201"/>
      <c r="M1225" s="202"/>
      <c r="N1225" s="203"/>
      <c r="O1225" s="203"/>
      <c r="P1225" s="203"/>
      <c r="Q1225" s="203"/>
      <c r="R1225" s="203"/>
      <c r="S1225" s="203"/>
      <c r="T1225" s="204"/>
      <c r="AT1225" s="205" t="s">
        <v>135</v>
      </c>
      <c r="AU1225" s="205" t="s">
        <v>82</v>
      </c>
      <c r="AV1225" s="12" t="s">
        <v>82</v>
      </c>
      <c r="AW1225" s="12" t="s">
        <v>30</v>
      </c>
      <c r="AX1225" s="12" t="s">
        <v>74</v>
      </c>
      <c r="AY1225" s="205" t="s">
        <v>125</v>
      </c>
    </row>
    <row r="1226" spans="1:65" s="13" customFormat="1">
      <c r="B1226" s="206"/>
      <c r="C1226" s="207"/>
      <c r="D1226" s="191" t="s">
        <v>135</v>
      </c>
      <c r="E1226" s="208" t="s">
        <v>1</v>
      </c>
      <c r="F1226" s="209" t="s">
        <v>827</v>
      </c>
      <c r="G1226" s="207"/>
      <c r="H1226" s="210">
        <v>72</v>
      </c>
      <c r="I1226" s="211"/>
      <c r="J1226" s="207"/>
      <c r="K1226" s="207"/>
      <c r="L1226" s="212"/>
      <c r="M1226" s="213"/>
      <c r="N1226" s="214"/>
      <c r="O1226" s="214"/>
      <c r="P1226" s="214"/>
      <c r="Q1226" s="214"/>
      <c r="R1226" s="214"/>
      <c r="S1226" s="214"/>
      <c r="T1226" s="215"/>
      <c r="AT1226" s="216" t="s">
        <v>135</v>
      </c>
      <c r="AU1226" s="216" t="s">
        <v>82</v>
      </c>
      <c r="AV1226" s="13" t="s">
        <v>84</v>
      </c>
      <c r="AW1226" s="13" t="s">
        <v>30</v>
      </c>
      <c r="AX1226" s="13" t="s">
        <v>74</v>
      </c>
      <c r="AY1226" s="216" t="s">
        <v>125</v>
      </c>
    </row>
    <row r="1227" spans="1:65" s="12" customFormat="1">
      <c r="B1227" s="196"/>
      <c r="C1227" s="197"/>
      <c r="D1227" s="191" t="s">
        <v>135</v>
      </c>
      <c r="E1227" s="198" t="s">
        <v>1</v>
      </c>
      <c r="F1227" s="199" t="s">
        <v>748</v>
      </c>
      <c r="G1227" s="197"/>
      <c r="H1227" s="198" t="s">
        <v>1</v>
      </c>
      <c r="I1227" s="200"/>
      <c r="J1227" s="197"/>
      <c r="K1227" s="197"/>
      <c r="L1227" s="201"/>
      <c r="M1227" s="202"/>
      <c r="N1227" s="203"/>
      <c r="O1227" s="203"/>
      <c r="P1227" s="203"/>
      <c r="Q1227" s="203"/>
      <c r="R1227" s="203"/>
      <c r="S1227" s="203"/>
      <c r="T1227" s="204"/>
      <c r="AT1227" s="205" t="s">
        <v>135</v>
      </c>
      <c r="AU1227" s="205" t="s">
        <v>82</v>
      </c>
      <c r="AV1227" s="12" t="s">
        <v>82</v>
      </c>
      <c r="AW1227" s="12" t="s">
        <v>30</v>
      </c>
      <c r="AX1227" s="12" t="s">
        <v>74</v>
      </c>
      <c r="AY1227" s="205" t="s">
        <v>125</v>
      </c>
    </row>
    <row r="1228" spans="1:65" s="13" customFormat="1">
      <c r="B1228" s="206"/>
      <c r="C1228" s="207"/>
      <c r="D1228" s="191" t="s">
        <v>135</v>
      </c>
      <c r="E1228" s="208" t="s">
        <v>1</v>
      </c>
      <c r="F1228" s="209" t="s">
        <v>828</v>
      </c>
      <c r="G1228" s="207"/>
      <c r="H1228" s="210">
        <v>9.64</v>
      </c>
      <c r="I1228" s="211"/>
      <c r="J1228" s="207"/>
      <c r="K1228" s="207"/>
      <c r="L1228" s="212"/>
      <c r="M1228" s="213"/>
      <c r="N1228" s="214"/>
      <c r="O1228" s="214"/>
      <c r="P1228" s="214"/>
      <c r="Q1228" s="214"/>
      <c r="R1228" s="214"/>
      <c r="S1228" s="214"/>
      <c r="T1228" s="215"/>
      <c r="AT1228" s="216" t="s">
        <v>135</v>
      </c>
      <c r="AU1228" s="216" t="s">
        <v>82</v>
      </c>
      <c r="AV1228" s="13" t="s">
        <v>84</v>
      </c>
      <c r="AW1228" s="13" t="s">
        <v>30</v>
      </c>
      <c r="AX1228" s="13" t="s">
        <v>74</v>
      </c>
      <c r="AY1228" s="216" t="s">
        <v>125</v>
      </c>
    </row>
    <row r="1229" spans="1:65" s="12" customFormat="1">
      <c r="B1229" s="196"/>
      <c r="C1229" s="197"/>
      <c r="D1229" s="191" t="s">
        <v>135</v>
      </c>
      <c r="E1229" s="198" t="s">
        <v>1</v>
      </c>
      <c r="F1229" s="199" t="s">
        <v>750</v>
      </c>
      <c r="G1229" s="197"/>
      <c r="H1229" s="198" t="s">
        <v>1</v>
      </c>
      <c r="I1229" s="200"/>
      <c r="J1229" s="197"/>
      <c r="K1229" s="197"/>
      <c r="L1229" s="201"/>
      <c r="M1229" s="202"/>
      <c r="N1229" s="203"/>
      <c r="O1229" s="203"/>
      <c r="P1229" s="203"/>
      <c r="Q1229" s="203"/>
      <c r="R1229" s="203"/>
      <c r="S1229" s="203"/>
      <c r="T1229" s="204"/>
      <c r="AT1229" s="205" t="s">
        <v>135</v>
      </c>
      <c r="AU1229" s="205" t="s">
        <v>82</v>
      </c>
      <c r="AV1229" s="12" t="s">
        <v>82</v>
      </c>
      <c r="AW1229" s="12" t="s">
        <v>30</v>
      </c>
      <c r="AX1229" s="12" t="s">
        <v>74</v>
      </c>
      <c r="AY1229" s="205" t="s">
        <v>125</v>
      </c>
    </row>
    <row r="1230" spans="1:65" s="13" customFormat="1">
      <c r="B1230" s="206"/>
      <c r="C1230" s="207"/>
      <c r="D1230" s="191" t="s">
        <v>135</v>
      </c>
      <c r="E1230" s="208" t="s">
        <v>1</v>
      </c>
      <c r="F1230" s="209" t="s">
        <v>829</v>
      </c>
      <c r="G1230" s="207"/>
      <c r="H1230" s="210">
        <v>153</v>
      </c>
      <c r="I1230" s="211"/>
      <c r="J1230" s="207"/>
      <c r="K1230" s="207"/>
      <c r="L1230" s="212"/>
      <c r="M1230" s="213"/>
      <c r="N1230" s="214"/>
      <c r="O1230" s="214"/>
      <c r="P1230" s="214"/>
      <c r="Q1230" s="214"/>
      <c r="R1230" s="214"/>
      <c r="S1230" s="214"/>
      <c r="T1230" s="215"/>
      <c r="AT1230" s="216" t="s">
        <v>135</v>
      </c>
      <c r="AU1230" s="216" t="s">
        <v>82</v>
      </c>
      <c r="AV1230" s="13" t="s">
        <v>84</v>
      </c>
      <c r="AW1230" s="13" t="s">
        <v>30</v>
      </c>
      <c r="AX1230" s="13" t="s">
        <v>74</v>
      </c>
      <c r="AY1230" s="216" t="s">
        <v>125</v>
      </c>
    </row>
    <row r="1231" spans="1:65" s="14" customFormat="1">
      <c r="B1231" s="217"/>
      <c r="C1231" s="218"/>
      <c r="D1231" s="191" t="s">
        <v>135</v>
      </c>
      <c r="E1231" s="219" t="s">
        <v>1</v>
      </c>
      <c r="F1231" s="220" t="s">
        <v>138</v>
      </c>
      <c r="G1231" s="218"/>
      <c r="H1231" s="221">
        <v>234.64</v>
      </c>
      <c r="I1231" s="222"/>
      <c r="J1231" s="218"/>
      <c r="K1231" s="218"/>
      <c r="L1231" s="223"/>
      <c r="M1231" s="224"/>
      <c r="N1231" s="225"/>
      <c r="O1231" s="225"/>
      <c r="P1231" s="225"/>
      <c r="Q1231" s="225"/>
      <c r="R1231" s="225"/>
      <c r="S1231" s="225"/>
      <c r="T1231" s="226"/>
      <c r="AT1231" s="227" t="s">
        <v>135</v>
      </c>
      <c r="AU1231" s="227" t="s">
        <v>82</v>
      </c>
      <c r="AV1231" s="14" t="s">
        <v>132</v>
      </c>
      <c r="AW1231" s="14" t="s">
        <v>30</v>
      </c>
      <c r="AX1231" s="14" t="s">
        <v>82</v>
      </c>
      <c r="AY1231" s="227" t="s">
        <v>125</v>
      </c>
    </row>
    <row r="1232" spans="1:65" s="2" customFormat="1" ht="37.9" customHeight="1">
      <c r="A1232" s="33"/>
      <c r="B1232" s="34"/>
      <c r="C1232" s="228" t="s">
        <v>830</v>
      </c>
      <c r="D1232" s="228" t="s">
        <v>769</v>
      </c>
      <c r="E1232" s="229" t="s">
        <v>831</v>
      </c>
      <c r="F1232" s="230" t="s">
        <v>832</v>
      </c>
      <c r="G1232" s="231" t="s">
        <v>159</v>
      </c>
      <c r="H1232" s="232">
        <v>8</v>
      </c>
      <c r="I1232" s="233"/>
      <c r="J1232" s="234">
        <f>ROUND(I1232*H1232,2)</f>
        <v>0</v>
      </c>
      <c r="K1232" s="230" t="s">
        <v>130</v>
      </c>
      <c r="L1232" s="38"/>
      <c r="M1232" s="235" t="s">
        <v>1</v>
      </c>
      <c r="N1232" s="236" t="s">
        <v>39</v>
      </c>
      <c r="O1232" s="70"/>
      <c r="P1232" s="187">
        <f>O1232*H1232</f>
        <v>0</v>
      </c>
      <c r="Q1232" s="187">
        <v>0</v>
      </c>
      <c r="R1232" s="187">
        <f>Q1232*H1232</f>
        <v>0</v>
      </c>
      <c r="S1232" s="187">
        <v>0</v>
      </c>
      <c r="T1232" s="188">
        <f>S1232*H1232</f>
        <v>0</v>
      </c>
      <c r="U1232" s="33"/>
      <c r="V1232" s="33"/>
      <c r="W1232" s="33"/>
      <c r="X1232" s="33"/>
      <c r="Y1232" s="33"/>
      <c r="Z1232" s="33"/>
      <c r="AA1232" s="33"/>
      <c r="AB1232" s="33"/>
      <c r="AC1232" s="33"/>
      <c r="AD1232" s="33"/>
      <c r="AE1232" s="33"/>
      <c r="AR1232" s="189" t="s">
        <v>132</v>
      </c>
      <c r="AT1232" s="189" t="s">
        <v>769</v>
      </c>
      <c r="AU1232" s="189" t="s">
        <v>82</v>
      </c>
      <c r="AY1232" s="16" t="s">
        <v>125</v>
      </c>
      <c r="BE1232" s="190">
        <f>IF(N1232="základní",J1232,0)</f>
        <v>0</v>
      </c>
      <c r="BF1232" s="190">
        <f>IF(N1232="snížená",J1232,0)</f>
        <v>0</v>
      </c>
      <c r="BG1232" s="190">
        <f>IF(N1232="zákl. přenesená",J1232,0)</f>
        <v>0</v>
      </c>
      <c r="BH1232" s="190">
        <f>IF(N1232="sníž. přenesená",J1232,0)</f>
        <v>0</v>
      </c>
      <c r="BI1232" s="190">
        <f>IF(N1232="nulová",J1232,0)</f>
        <v>0</v>
      </c>
      <c r="BJ1232" s="16" t="s">
        <v>82</v>
      </c>
      <c r="BK1232" s="190">
        <f>ROUND(I1232*H1232,2)</f>
        <v>0</v>
      </c>
      <c r="BL1232" s="16" t="s">
        <v>132</v>
      </c>
      <c r="BM1232" s="189" t="s">
        <v>833</v>
      </c>
    </row>
    <row r="1233" spans="1:65" s="2" customFormat="1" ht="87.75">
      <c r="A1233" s="33"/>
      <c r="B1233" s="34"/>
      <c r="C1233" s="35"/>
      <c r="D1233" s="191" t="s">
        <v>134</v>
      </c>
      <c r="E1233" s="35"/>
      <c r="F1233" s="192" t="s">
        <v>834</v>
      </c>
      <c r="G1233" s="35"/>
      <c r="H1233" s="35"/>
      <c r="I1233" s="193"/>
      <c r="J1233" s="35"/>
      <c r="K1233" s="35"/>
      <c r="L1233" s="38"/>
      <c r="M1233" s="194"/>
      <c r="N1233" s="195"/>
      <c r="O1233" s="70"/>
      <c r="P1233" s="70"/>
      <c r="Q1233" s="70"/>
      <c r="R1233" s="70"/>
      <c r="S1233" s="70"/>
      <c r="T1233" s="71"/>
      <c r="U1233" s="33"/>
      <c r="V1233" s="33"/>
      <c r="W1233" s="33"/>
      <c r="X1233" s="33"/>
      <c r="Y1233" s="33"/>
      <c r="Z1233" s="33"/>
      <c r="AA1233" s="33"/>
      <c r="AB1233" s="33"/>
      <c r="AC1233" s="33"/>
      <c r="AD1233" s="33"/>
      <c r="AE1233" s="33"/>
      <c r="AT1233" s="16" t="s">
        <v>134</v>
      </c>
      <c r="AU1233" s="16" t="s">
        <v>82</v>
      </c>
    </row>
    <row r="1234" spans="1:65" s="12" customFormat="1">
      <c r="B1234" s="196"/>
      <c r="C1234" s="197"/>
      <c r="D1234" s="191" t="s">
        <v>135</v>
      </c>
      <c r="E1234" s="198" t="s">
        <v>1</v>
      </c>
      <c r="F1234" s="199" t="s">
        <v>835</v>
      </c>
      <c r="G1234" s="197"/>
      <c r="H1234" s="198" t="s">
        <v>1</v>
      </c>
      <c r="I1234" s="200"/>
      <c r="J1234" s="197"/>
      <c r="K1234" s="197"/>
      <c r="L1234" s="201"/>
      <c r="M1234" s="202"/>
      <c r="N1234" s="203"/>
      <c r="O1234" s="203"/>
      <c r="P1234" s="203"/>
      <c r="Q1234" s="203"/>
      <c r="R1234" s="203"/>
      <c r="S1234" s="203"/>
      <c r="T1234" s="204"/>
      <c r="AT1234" s="205" t="s">
        <v>135</v>
      </c>
      <c r="AU1234" s="205" t="s">
        <v>82</v>
      </c>
      <c r="AV1234" s="12" t="s">
        <v>82</v>
      </c>
      <c r="AW1234" s="12" t="s">
        <v>30</v>
      </c>
      <c r="AX1234" s="12" t="s">
        <v>74</v>
      </c>
      <c r="AY1234" s="205" t="s">
        <v>125</v>
      </c>
    </row>
    <row r="1235" spans="1:65" s="13" customFormat="1">
      <c r="B1235" s="206"/>
      <c r="C1235" s="207"/>
      <c r="D1235" s="191" t="s">
        <v>135</v>
      </c>
      <c r="E1235" s="208" t="s">
        <v>1</v>
      </c>
      <c r="F1235" s="209" t="s">
        <v>176</v>
      </c>
      <c r="G1235" s="207"/>
      <c r="H1235" s="210">
        <v>5</v>
      </c>
      <c r="I1235" s="211"/>
      <c r="J1235" s="207"/>
      <c r="K1235" s="207"/>
      <c r="L1235" s="212"/>
      <c r="M1235" s="213"/>
      <c r="N1235" s="214"/>
      <c r="O1235" s="214"/>
      <c r="P1235" s="214"/>
      <c r="Q1235" s="214"/>
      <c r="R1235" s="214"/>
      <c r="S1235" s="214"/>
      <c r="T1235" s="215"/>
      <c r="AT1235" s="216" t="s">
        <v>135</v>
      </c>
      <c r="AU1235" s="216" t="s">
        <v>82</v>
      </c>
      <c r="AV1235" s="13" t="s">
        <v>84</v>
      </c>
      <c r="AW1235" s="13" t="s">
        <v>30</v>
      </c>
      <c r="AX1235" s="13" t="s">
        <v>74</v>
      </c>
      <c r="AY1235" s="216" t="s">
        <v>125</v>
      </c>
    </row>
    <row r="1236" spans="1:65" s="12" customFormat="1">
      <c r="B1236" s="196"/>
      <c r="C1236" s="197"/>
      <c r="D1236" s="191" t="s">
        <v>135</v>
      </c>
      <c r="E1236" s="198" t="s">
        <v>1</v>
      </c>
      <c r="F1236" s="199" t="s">
        <v>360</v>
      </c>
      <c r="G1236" s="197"/>
      <c r="H1236" s="198" t="s">
        <v>1</v>
      </c>
      <c r="I1236" s="200"/>
      <c r="J1236" s="197"/>
      <c r="K1236" s="197"/>
      <c r="L1236" s="201"/>
      <c r="M1236" s="202"/>
      <c r="N1236" s="203"/>
      <c r="O1236" s="203"/>
      <c r="P1236" s="203"/>
      <c r="Q1236" s="203"/>
      <c r="R1236" s="203"/>
      <c r="S1236" s="203"/>
      <c r="T1236" s="204"/>
      <c r="AT1236" s="205" t="s">
        <v>135</v>
      </c>
      <c r="AU1236" s="205" t="s">
        <v>82</v>
      </c>
      <c r="AV1236" s="12" t="s">
        <v>82</v>
      </c>
      <c r="AW1236" s="12" t="s">
        <v>30</v>
      </c>
      <c r="AX1236" s="12" t="s">
        <v>74</v>
      </c>
      <c r="AY1236" s="205" t="s">
        <v>125</v>
      </c>
    </row>
    <row r="1237" spans="1:65" s="13" customFormat="1">
      <c r="B1237" s="206"/>
      <c r="C1237" s="207"/>
      <c r="D1237" s="191" t="s">
        <v>135</v>
      </c>
      <c r="E1237" s="208" t="s">
        <v>1</v>
      </c>
      <c r="F1237" s="209" t="s">
        <v>82</v>
      </c>
      <c r="G1237" s="207"/>
      <c r="H1237" s="210">
        <v>1</v>
      </c>
      <c r="I1237" s="211"/>
      <c r="J1237" s="207"/>
      <c r="K1237" s="207"/>
      <c r="L1237" s="212"/>
      <c r="M1237" s="213"/>
      <c r="N1237" s="214"/>
      <c r="O1237" s="214"/>
      <c r="P1237" s="214"/>
      <c r="Q1237" s="214"/>
      <c r="R1237" s="214"/>
      <c r="S1237" s="214"/>
      <c r="T1237" s="215"/>
      <c r="AT1237" s="216" t="s">
        <v>135</v>
      </c>
      <c r="AU1237" s="216" t="s">
        <v>82</v>
      </c>
      <c r="AV1237" s="13" t="s">
        <v>84</v>
      </c>
      <c r="AW1237" s="13" t="s">
        <v>30</v>
      </c>
      <c r="AX1237" s="13" t="s">
        <v>74</v>
      </c>
      <c r="AY1237" s="216" t="s">
        <v>125</v>
      </c>
    </row>
    <row r="1238" spans="1:65" s="12" customFormat="1">
      <c r="B1238" s="196"/>
      <c r="C1238" s="197"/>
      <c r="D1238" s="191" t="s">
        <v>135</v>
      </c>
      <c r="E1238" s="198" t="s">
        <v>1</v>
      </c>
      <c r="F1238" s="199" t="s">
        <v>356</v>
      </c>
      <c r="G1238" s="197"/>
      <c r="H1238" s="198" t="s">
        <v>1</v>
      </c>
      <c r="I1238" s="200"/>
      <c r="J1238" s="197"/>
      <c r="K1238" s="197"/>
      <c r="L1238" s="201"/>
      <c r="M1238" s="202"/>
      <c r="N1238" s="203"/>
      <c r="O1238" s="203"/>
      <c r="P1238" s="203"/>
      <c r="Q1238" s="203"/>
      <c r="R1238" s="203"/>
      <c r="S1238" s="203"/>
      <c r="T1238" s="204"/>
      <c r="AT1238" s="205" t="s">
        <v>135</v>
      </c>
      <c r="AU1238" s="205" t="s">
        <v>82</v>
      </c>
      <c r="AV1238" s="12" t="s">
        <v>82</v>
      </c>
      <c r="AW1238" s="12" t="s">
        <v>30</v>
      </c>
      <c r="AX1238" s="12" t="s">
        <v>74</v>
      </c>
      <c r="AY1238" s="205" t="s">
        <v>125</v>
      </c>
    </row>
    <row r="1239" spans="1:65" s="13" customFormat="1">
      <c r="B1239" s="206"/>
      <c r="C1239" s="207"/>
      <c r="D1239" s="191" t="s">
        <v>135</v>
      </c>
      <c r="E1239" s="208" t="s">
        <v>1</v>
      </c>
      <c r="F1239" s="209" t="s">
        <v>82</v>
      </c>
      <c r="G1239" s="207"/>
      <c r="H1239" s="210">
        <v>1</v>
      </c>
      <c r="I1239" s="211"/>
      <c r="J1239" s="207"/>
      <c r="K1239" s="207"/>
      <c r="L1239" s="212"/>
      <c r="M1239" s="213"/>
      <c r="N1239" s="214"/>
      <c r="O1239" s="214"/>
      <c r="P1239" s="214"/>
      <c r="Q1239" s="214"/>
      <c r="R1239" s="214"/>
      <c r="S1239" s="214"/>
      <c r="T1239" s="215"/>
      <c r="AT1239" s="216" t="s">
        <v>135</v>
      </c>
      <c r="AU1239" s="216" t="s">
        <v>82</v>
      </c>
      <c r="AV1239" s="13" t="s">
        <v>84</v>
      </c>
      <c r="AW1239" s="13" t="s">
        <v>30</v>
      </c>
      <c r="AX1239" s="13" t="s">
        <v>74</v>
      </c>
      <c r="AY1239" s="216" t="s">
        <v>125</v>
      </c>
    </row>
    <row r="1240" spans="1:65" s="12" customFormat="1">
      <c r="B1240" s="196"/>
      <c r="C1240" s="197"/>
      <c r="D1240" s="191" t="s">
        <v>135</v>
      </c>
      <c r="E1240" s="198" t="s">
        <v>1</v>
      </c>
      <c r="F1240" s="199" t="s">
        <v>358</v>
      </c>
      <c r="G1240" s="197"/>
      <c r="H1240" s="198" t="s">
        <v>1</v>
      </c>
      <c r="I1240" s="200"/>
      <c r="J1240" s="197"/>
      <c r="K1240" s="197"/>
      <c r="L1240" s="201"/>
      <c r="M1240" s="202"/>
      <c r="N1240" s="203"/>
      <c r="O1240" s="203"/>
      <c r="P1240" s="203"/>
      <c r="Q1240" s="203"/>
      <c r="R1240" s="203"/>
      <c r="S1240" s="203"/>
      <c r="T1240" s="204"/>
      <c r="AT1240" s="205" t="s">
        <v>135</v>
      </c>
      <c r="AU1240" s="205" t="s">
        <v>82</v>
      </c>
      <c r="AV1240" s="12" t="s">
        <v>82</v>
      </c>
      <c r="AW1240" s="12" t="s">
        <v>30</v>
      </c>
      <c r="AX1240" s="12" t="s">
        <v>74</v>
      </c>
      <c r="AY1240" s="205" t="s">
        <v>125</v>
      </c>
    </row>
    <row r="1241" spans="1:65" s="13" customFormat="1">
      <c r="B1241" s="206"/>
      <c r="C1241" s="207"/>
      <c r="D1241" s="191" t="s">
        <v>135</v>
      </c>
      <c r="E1241" s="208" t="s">
        <v>1</v>
      </c>
      <c r="F1241" s="209" t="s">
        <v>82</v>
      </c>
      <c r="G1241" s="207"/>
      <c r="H1241" s="210">
        <v>1</v>
      </c>
      <c r="I1241" s="211"/>
      <c r="J1241" s="207"/>
      <c r="K1241" s="207"/>
      <c r="L1241" s="212"/>
      <c r="M1241" s="213"/>
      <c r="N1241" s="214"/>
      <c r="O1241" s="214"/>
      <c r="P1241" s="214"/>
      <c r="Q1241" s="214"/>
      <c r="R1241" s="214"/>
      <c r="S1241" s="214"/>
      <c r="T1241" s="215"/>
      <c r="AT1241" s="216" t="s">
        <v>135</v>
      </c>
      <c r="AU1241" s="216" t="s">
        <v>82</v>
      </c>
      <c r="AV1241" s="13" t="s">
        <v>84</v>
      </c>
      <c r="AW1241" s="13" t="s">
        <v>30</v>
      </c>
      <c r="AX1241" s="13" t="s">
        <v>74</v>
      </c>
      <c r="AY1241" s="216" t="s">
        <v>125</v>
      </c>
    </row>
    <row r="1242" spans="1:65" s="14" customFormat="1">
      <c r="B1242" s="217"/>
      <c r="C1242" s="218"/>
      <c r="D1242" s="191" t="s">
        <v>135</v>
      </c>
      <c r="E1242" s="219" t="s">
        <v>1</v>
      </c>
      <c r="F1242" s="220" t="s">
        <v>138</v>
      </c>
      <c r="G1242" s="218"/>
      <c r="H1242" s="221">
        <v>8</v>
      </c>
      <c r="I1242" s="222"/>
      <c r="J1242" s="218"/>
      <c r="K1242" s="218"/>
      <c r="L1242" s="223"/>
      <c r="M1242" s="224"/>
      <c r="N1242" s="225"/>
      <c r="O1242" s="225"/>
      <c r="P1242" s="225"/>
      <c r="Q1242" s="225"/>
      <c r="R1242" s="225"/>
      <c r="S1242" s="225"/>
      <c r="T1242" s="226"/>
      <c r="AT1242" s="227" t="s">
        <v>135</v>
      </c>
      <c r="AU1242" s="227" t="s">
        <v>82</v>
      </c>
      <c r="AV1242" s="14" t="s">
        <v>132</v>
      </c>
      <c r="AW1242" s="14" t="s">
        <v>30</v>
      </c>
      <c r="AX1242" s="14" t="s">
        <v>82</v>
      </c>
      <c r="AY1242" s="227" t="s">
        <v>125</v>
      </c>
    </row>
    <row r="1243" spans="1:65" s="2" customFormat="1" ht="37.9" customHeight="1">
      <c r="A1243" s="33"/>
      <c r="B1243" s="34"/>
      <c r="C1243" s="228" t="s">
        <v>836</v>
      </c>
      <c r="D1243" s="228" t="s">
        <v>769</v>
      </c>
      <c r="E1243" s="229" t="s">
        <v>837</v>
      </c>
      <c r="F1243" s="230" t="s">
        <v>838</v>
      </c>
      <c r="G1243" s="231" t="s">
        <v>159</v>
      </c>
      <c r="H1243" s="232">
        <v>15</v>
      </c>
      <c r="I1243" s="233"/>
      <c r="J1243" s="234">
        <f>ROUND(I1243*H1243,2)</f>
        <v>0</v>
      </c>
      <c r="K1243" s="230" t="s">
        <v>130</v>
      </c>
      <c r="L1243" s="38"/>
      <c r="M1243" s="235" t="s">
        <v>1</v>
      </c>
      <c r="N1243" s="236" t="s">
        <v>39</v>
      </c>
      <c r="O1243" s="70"/>
      <c r="P1243" s="187">
        <f>O1243*H1243</f>
        <v>0</v>
      </c>
      <c r="Q1243" s="187">
        <v>0</v>
      </c>
      <c r="R1243" s="187">
        <f>Q1243*H1243</f>
        <v>0</v>
      </c>
      <c r="S1243" s="187">
        <v>0</v>
      </c>
      <c r="T1243" s="188">
        <f>S1243*H1243</f>
        <v>0</v>
      </c>
      <c r="U1243" s="33"/>
      <c r="V1243" s="33"/>
      <c r="W1243" s="33"/>
      <c r="X1243" s="33"/>
      <c r="Y1243" s="33"/>
      <c r="Z1243" s="33"/>
      <c r="AA1243" s="33"/>
      <c r="AB1243" s="33"/>
      <c r="AC1243" s="33"/>
      <c r="AD1243" s="33"/>
      <c r="AE1243" s="33"/>
      <c r="AR1243" s="189" t="s">
        <v>132</v>
      </c>
      <c r="AT1243" s="189" t="s">
        <v>769</v>
      </c>
      <c r="AU1243" s="189" t="s">
        <v>82</v>
      </c>
      <c r="AY1243" s="16" t="s">
        <v>125</v>
      </c>
      <c r="BE1243" s="190">
        <f>IF(N1243="základní",J1243,0)</f>
        <v>0</v>
      </c>
      <c r="BF1243" s="190">
        <f>IF(N1243="snížená",J1243,0)</f>
        <v>0</v>
      </c>
      <c r="BG1243" s="190">
        <f>IF(N1243="zákl. přenesená",J1243,0)</f>
        <v>0</v>
      </c>
      <c r="BH1243" s="190">
        <f>IF(N1243="sníž. přenesená",J1243,0)</f>
        <v>0</v>
      </c>
      <c r="BI1243" s="190">
        <f>IF(N1243="nulová",J1243,0)</f>
        <v>0</v>
      </c>
      <c r="BJ1243" s="16" t="s">
        <v>82</v>
      </c>
      <c r="BK1243" s="190">
        <f>ROUND(I1243*H1243,2)</f>
        <v>0</v>
      </c>
      <c r="BL1243" s="16" t="s">
        <v>132</v>
      </c>
      <c r="BM1243" s="189" t="s">
        <v>839</v>
      </c>
    </row>
    <row r="1244" spans="1:65" s="2" customFormat="1" ht="107.25">
      <c r="A1244" s="33"/>
      <c r="B1244" s="34"/>
      <c r="C1244" s="35"/>
      <c r="D1244" s="191" t="s">
        <v>134</v>
      </c>
      <c r="E1244" s="35"/>
      <c r="F1244" s="192" t="s">
        <v>840</v>
      </c>
      <c r="G1244" s="35"/>
      <c r="H1244" s="35"/>
      <c r="I1244" s="193"/>
      <c r="J1244" s="35"/>
      <c r="K1244" s="35"/>
      <c r="L1244" s="38"/>
      <c r="M1244" s="194"/>
      <c r="N1244" s="195"/>
      <c r="O1244" s="70"/>
      <c r="P1244" s="70"/>
      <c r="Q1244" s="70"/>
      <c r="R1244" s="70"/>
      <c r="S1244" s="70"/>
      <c r="T1244" s="71"/>
      <c r="U1244" s="33"/>
      <c r="V1244" s="33"/>
      <c r="W1244" s="33"/>
      <c r="X1244" s="33"/>
      <c r="Y1244" s="33"/>
      <c r="Z1244" s="33"/>
      <c r="AA1244" s="33"/>
      <c r="AB1244" s="33"/>
      <c r="AC1244" s="33"/>
      <c r="AD1244" s="33"/>
      <c r="AE1244" s="33"/>
      <c r="AT1244" s="16" t="s">
        <v>134</v>
      </c>
      <c r="AU1244" s="16" t="s">
        <v>82</v>
      </c>
    </row>
    <row r="1245" spans="1:65" s="12" customFormat="1">
      <c r="B1245" s="196"/>
      <c r="C1245" s="197"/>
      <c r="D1245" s="191" t="s">
        <v>135</v>
      </c>
      <c r="E1245" s="198" t="s">
        <v>1</v>
      </c>
      <c r="F1245" s="199" t="s">
        <v>257</v>
      </c>
      <c r="G1245" s="197"/>
      <c r="H1245" s="198" t="s">
        <v>1</v>
      </c>
      <c r="I1245" s="200"/>
      <c r="J1245" s="197"/>
      <c r="K1245" s="197"/>
      <c r="L1245" s="201"/>
      <c r="M1245" s="202"/>
      <c r="N1245" s="203"/>
      <c r="O1245" s="203"/>
      <c r="P1245" s="203"/>
      <c r="Q1245" s="203"/>
      <c r="R1245" s="203"/>
      <c r="S1245" s="203"/>
      <c r="T1245" s="204"/>
      <c r="AT1245" s="205" t="s">
        <v>135</v>
      </c>
      <c r="AU1245" s="205" t="s">
        <v>82</v>
      </c>
      <c r="AV1245" s="12" t="s">
        <v>82</v>
      </c>
      <c r="AW1245" s="12" t="s">
        <v>30</v>
      </c>
      <c r="AX1245" s="12" t="s">
        <v>74</v>
      </c>
      <c r="AY1245" s="205" t="s">
        <v>125</v>
      </c>
    </row>
    <row r="1246" spans="1:65" s="13" customFormat="1">
      <c r="B1246" s="206"/>
      <c r="C1246" s="207"/>
      <c r="D1246" s="191" t="s">
        <v>135</v>
      </c>
      <c r="E1246" s="208" t="s">
        <v>1</v>
      </c>
      <c r="F1246" s="209" t="s">
        <v>176</v>
      </c>
      <c r="G1246" s="207"/>
      <c r="H1246" s="210">
        <v>5</v>
      </c>
      <c r="I1246" s="211"/>
      <c r="J1246" s="207"/>
      <c r="K1246" s="207"/>
      <c r="L1246" s="212"/>
      <c r="M1246" s="213"/>
      <c r="N1246" s="214"/>
      <c r="O1246" s="214"/>
      <c r="P1246" s="214"/>
      <c r="Q1246" s="214"/>
      <c r="R1246" s="214"/>
      <c r="S1246" s="214"/>
      <c r="T1246" s="215"/>
      <c r="AT1246" s="216" t="s">
        <v>135</v>
      </c>
      <c r="AU1246" s="216" t="s">
        <v>82</v>
      </c>
      <c r="AV1246" s="13" t="s">
        <v>84</v>
      </c>
      <c r="AW1246" s="13" t="s">
        <v>30</v>
      </c>
      <c r="AX1246" s="13" t="s">
        <v>74</v>
      </c>
      <c r="AY1246" s="216" t="s">
        <v>125</v>
      </c>
    </row>
    <row r="1247" spans="1:65" s="12" customFormat="1">
      <c r="B1247" s="196"/>
      <c r="C1247" s="197"/>
      <c r="D1247" s="191" t="s">
        <v>135</v>
      </c>
      <c r="E1247" s="198" t="s">
        <v>1</v>
      </c>
      <c r="F1247" s="199" t="s">
        <v>841</v>
      </c>
      <c r="G1247" s="197"/>
      <c r="H1247" s="198" t="s">
        <v>1</v>
      </c>
      <c r="I1247" s="200"/>
      <c r="J1247" s="197"/>
      <c r="K1247" s="197"/>
      <c r="L1247" s="201"/>
      <c r="M1247" s="202"/>
      <c r="N1247" s="203"/>
      <c r="O1247" s="203"/>
      <c r="P1247" s="203"/>
      <c r="Q1247" s="203"/>
      <c r="R1247" s="203"/>
      <c r="S1247" s="203"/>
      <c r="T1247" s="204"/>
      <c r="AT1247" s="205" t="s">
        <v>135</v>
      </c>
      <c r="AU1247" s="205" t="s">
        <v>82</v>
      </c>
      <c r="AV1247" s="12" t="s">
        <v>82</v>
      </c>
      <c r="AW1247" s="12" t="s">
        <v>30</v>
      </c>
      <c r="AX1247" s="12" t="s">
        <v>74</v>
      </c>
      <c r="AY1247" s="205" t="s">
        <v>125</v>
      </c>
    </row>
    <row r="1248" spans="1:65" s="13" customFormat="1">
      <c r="B1248" s="206"/>
      <c r="C1248" s="207"/>
      <c r="D1248" s="191" t="s">
        <v>135</v>
      </c>
      <c r="E1248" s="208" t="s">
        <v>1</v>
      </c>
      <c r="F1248" s="209" t="s">
        <v>198</v>
      </c>
      <c r="G1248" s="207"/>
      <c r="H1248" s="210">
        <v>10</v>
      </c>
      <c r="I1248" s="211"/>
      <c r="J1248" s="207"/>
      <c r="K1248" s="207"/>
      <c r="L1248" s="212"/>
      <c r="M1248" s="213"/>
      <c r="N1248" s="214"/>
      <c r="O1248" s="214"/>
      <c r="P1248" s="214"/>
      <c r="Q1248" s="214"/>
      <c r="R1248" s="214"/>
      <c r="S1248" s="214"/>
      <c r="T1248" s="215"/>
      <c r="AT1248" s="216" t="s">
        <v>135</v>
      </c>
      <c r="AU1248" s="216" t="s">
        <v>82</v>
      </c>
      <c r="AV1248" s="13" t="s">
        <v>84</v>
      </c>
      <c r="AW1248" s="13" t="s">
        <v>30</v>
      </c>
      <c r="AX1248" s="13" t="s">
        <v>74</v>
      </c>
      <c r="AY1248" s="216" t="s">
        <v>125</v>
      </c>
    </row>
    <row r="1249" spans="1:65" s="14" customFormat="1">
      <c r="B1249" s="217"/>
      <c r="C1249" s="218"/>
      <c r="D1249" s="191" t="s">
        <v>135</v>
      </c>
      <c r="E1249" s="219" t="s">
        <v>1</v>
      </c>
      <c r="F1249" s="220" t="s">
        <v>138</v>
      </c>
      <c r="G1249" s="218"/>
      <c r="H1249" s="221">
        <v>15</v>
      </c>
      <c r="I1249" s="222"/>
      <c r="J1249" s="218"/>
      <c r="K1249" s="218"/>
      <c r="L1249" s="223"/>
      <c r="M1249" s="224"/>
      <c r="N1249" s="225"/>
      <c r="O1249" s="225"/>
      <c r="P1249" s="225"/>
      <c r="Q1249" s="225"/>
      <c r="R1249" s="225"/>
      <c r="S1249" s="225"/>
      <c r="T1249" s="226"/>
      <c r="AT1249" s="227" t="s">
        <v>135</v>
      </c>
      <c r="AU1249" s="227" t="s">
        <v>82</v>
      </c>
      <c r="AV1249" s="14" t="s">
        <v>132</v>
      </c>
      <c r="AW1249" s="14" t="s">
        <v>30</v>
      </c>
      <c r="AX1249" s="14" t="s">
        <v>82</v>
      </c>
      <c r="AY1249" s="227" t="s">
        <v>125</v>
      </c>
    </row>
    <row r="1250" spans="1:65" s="2" customFormat="1" ht="24.2" customHeight="1">
      <c r="A1250" s="33"/>
      <c r="B1250" s="34"/>
      <c r="C1250" s="228" t="s">
        <v>842</v>
      </c>
      <c r="D1250" s="228" t="s">
        <v>769</v>
      </c>
      <c r="E1250" s="229" t="s">
        <v>843</v>
      </c>
      <c r="F1250" s="230" t="s">
        <v>844</v>
      </c>
      <c r="G1250" s="231" t="s">
        <v>129</v>
      </c>
      <c r="H1250" s="232">
        <v>686</v>
      </c>
      <c r="I1250" s="233"/>
      <c r="J1250" s="234">
        <f>ROUND(I1250*H1250,2)</f>
        <v>0</v>
      </c>
      <c r="K1250" s="230" t="s">
        <v>130</v>
      </c>
      <c r="L1250" s="38"/>
      <c r="M1250" s="235" t="s">
        <v>1</v>
      </c>
      <c r="N1250" s="236" t="s">
        <v>39</v>
      </c>
      <c r="O1250" s="70"/>
      <c r="P1250" s="187">
        <f>O1250*H1250</f>
        <v>0</v>
      </c>
      <c r="Q1250" s="187">
        <v>0</v>
      </c>
      <c r="R1250" s="187">
        <f>Q1250*H1250</f>
        <v>0</v>
      </c>
      <c r="S1250" s="187">
        <v>0</v>
      </c>
      <c r="T1250" s="188">
        <f>S1250*H1250</f>
        <v>0</v>
      </c>
      <c r="U1250" s="33"/>
      <c r="V1250" s="33"/>
      <c r="W1250" s="33"/>
      <c r="X1250" s="33"/>
      <c r="Y1250" s="33"/>
      <c r="Z1250" s="33"/>
      <c r="AA1250" s="33"/>
      <c r="AB1250" s="33"/>
      <c r="AC1250" s="33"/>
      <c r="AD1250" s="33"/>
      <c r="AE1250" s="33"/>
      <c r="AR1250" s="189" t="s">
        <v>132</v>
      </c>
      <c r="AT1250" s="189" t="s">
        <v>769</v>
      </c>
      <c r="AU1250" s="189" t="s">
        <v>82</v>
      </c>
      <c r="AY1250" s="16" t="s">
        <v>125</v>
      </c>
      <c r="BE1250" s="190">
        <f>IF(N1250="základní",J1250,0)</f>
        <v>0</v>
      </c>
      <c r="BF1250" s="190">
        <f>IF(N1250="snížená",J1250,0)</f>
        <v>0</v>
      </c>
      <c r="BG1250" s="190">
        <f>IF(N1250="zákl. přenesená",J1250,0)</f>
        <v>0</v>
      </c>
      <c r="BH1250" s="190">
        <f>IF(N1250="sníž. přenesená",J1250,0)</f>
        <v>0</v>
      </c>
      <c r="BI1250" s="190">
        <f>IF(N1250="nulová",J1250,0)</f>
        <v>0</v>
      </c>
      <c r="BJ1250" s="16" t="s">
        <v>82</v>
      </c>
      <c r="BK1250" s="190">
        <f>ROUND(I1250*H1250,2)</f>
        <v>0</v>
      </c>
      <c r="BL1250" s="16" t="s">
        <v>132</v>
      </c>
      <c r="BM1250" s="189" t="s">
        <v>845</v>
      </c>
    </row>
    <row r="1251" spans="1:65" s="2" customFormat="1" ht="78">
      <c r="A1251" s="33"/>
      <c r="B1251" s="34"/>
      <c r="C1251" s="35"/>
      <c r="D1251" s="191" t="s">
        <v>134</v>
      </c>
      <c r="E1251" s="35"/>
      <c r="F1251" s="192" t="s">
        <v>846</v>
      </c>
      <c r="G1251" s="35"/>
      <c r="H1251" s="35"/>
      <c r="I1251" s="193"/>
      <c r="J1251" s="35"/>
      <c r="K1251" s="35"/>
      <c r="L1251" s="38"/>
      <c r="M1251" s="194"/>
      <c r="N1251" s="195"/>
      <c r="O1251" s="70"/>
      <c r="P1251" s="70"/>
      <c r="Q1251" s="70"/>
      <c r="R1251" s="70"/>
      <c r="S1251" s="70"/>
      <c r="T1251" s="71"/>
      <c r="U1251" s="33"/>
      <c r="V1251" s="33"/>
      <c r="W1251" s="33"/>
      <c r="X1251" s="33"/>
      <c r="Y1251" s="33"/>
      <c r="Z1251" s="33"/>
      <c r="AA1251" s="33"/>
      <c r="AB1251" s="33"/>
      <c r="AC1251" s="33"/>
      <c r="AD1251" s="33"/>
      <c r="AE1251" s="33"/>
      <c r="AT1251" s="16" t="s">
        <v>134</v>
      </c>
      <c r="AU1251" s="16" t="s">
        <v>82</v>
      </c>
    </row>
    <row r="1252" spans="1:65" s="12" customFormat="1" ht="22.5">
      <c r="B1252" s="196"/>
      <c r="C1252" s="197"/>
      <c r="D1252" s="191" t="s">
        <v>135</v>
      </c>
      <c r="E1252" s="198" t="s">
        <v>1</v>
      </c>
      <c r="F1252" s="199" t="s">
        <v>847</v>
      </c>
      <c r="G1252" s="197"/>
      <c r="H1252" s="198" t="s">
        <v>1</v>
      </c>
      <c r="I1252" s="200"/>
      <c r="J1252" s="197"/>
      <c r="K1252" s="197"/>
      <c r="L1252" s="201"/>
      <c r="M1252" s="202"/>
      <c r="N1252" s="203"/>
      <c r="O1252" s="203"/>
      <c r="P1252" s="203"/>
      <c r="Q1252" s="203"/>
      <c r="R1252" s="203"/>
      <c r="S1252" s="203"/>
      <c r="T1252" s="204"/>
      <c r="AT1252" s="205" t="s">
        <v>135</v>
      </c>
      <c r="AU1252" s="205" t="s">
        <v>82</v>
      </c>
      <c r="AV1252" s="12" t="s">
        <v>82</v>
      </c>
      <c r="AW1252" s="12" t="s">
        <v>30</v>
      </c>
      <c r="AX1252" s="12" t="s">
        <v>74</v>
      </c>
      <c r="AY1252" s="205" t="s">
        <v>125</v>
      </c>
    </row>
    <row r="1253" spans="1:65" s="13" customFormat="1">
      <c r="B1253" s="206"/>
      <c r="C1253" s="207"/>
      <c r="D1253" s="191" t="s">
        <v>135</v>
      </c>
      <c r="E1253" s="208" t="s">
        <v>1</v>
      </c>
      <c r="F1253" s="209" t="s">
        <v>848</v>
      </c>
      <c r="G1253" s="207"/>
      <c r="H1253" s="210">
        <v>686</v>
      </c>
      <c r="I1253" s="211"/>
      <c r="J1253" s="207"/>
      <c r="K1253" s="207"/>
      <c r="L1253" s="212"/>
      <c r="M1253" s="213"/>
      <c r="N1253" s="214"/>
      <c r="O1253" s="214"/>
      <c r="P1253" s="214"/>
      <c r="Q1253" s="214"/>
      <c r="R1253" s="214"/>
      <c r="S1253" s="214"/>
      <c r="T1253" s="215"/>
      <c r="AT1253" s="216" t="s">
        <v>135</v>
      </c>
      <c r="AU1253" s="216" t="s">
        <v>82</v>
      </c>
      <c r="AV1253" s="13" t="s">
        <v>84</v>
      </c>
      <c r="AW1253" s="13" t="s">
        <v>30</v>
      </c>
      <c r="AX1253" s="13" t="s">
        <v>74</v>
      </c>
      <c r="AY1253" s="216" t="s">
        <v>125</v>
      </c>
    </row>
    <row r="1254" spans="1:65" s="14" customFormat="1">
      <c r="B1254" s="217"/>
      <c r="C1254" s="218"/>
      <c r="D1254" s="191" t="s">
        <v>135</v>
      </c>
      <c r="E1254" s="219" t="s">
        <v>1</v>
      </c>
      <c r="F1254" s="220" t="s">
        <v>138</v>
      </c>
      <c r="G1254" s="218"/>
      <c r="H1254" s="221">
        <v>686</v>
      </c>
      <c r="I1254" s="222"/>
      <c r="J1254" s="218"/>
      <c r="K1254" s="218"/>
      <c r="L1254" s="223"/>
      <c r="M1254" s="224"/>
      <c r="N1254" s="225"/>
      <c r="O1254" s="225"/>
      <c r="P1254" s="225"/>
      <c r="Q1254" s="225"/>
      <c r="R1254" s="225"/>
      <c r="S1254" s="225"/>
      <c r="T1254" s="226"/>
      <c r="AT1254" s="227" t="s">
        <v>135</v>
      </c>
      <c r="AU1254" s="227" t="s">
        <v>82</v>
      </c>
      <c r="AV1254" s="14" t="s">
        <v>132</v>
      </c>
      <c r="AW1254" s="14" t="s">
        <v>30</v>
      </c>
      <c r="AX1254" s="14" t="s">
        <v>82</v>
      </c>
      <c r="AY1254" s="227" t="s">
        <v>125</v>
      </c>
    </row>
    <row r="1255" spans="1:65" s="2" customFormat="1" ht="24.2" customHeight="1">
      <c r="A1255" s="33"/>
      <c r="B1255" s="34"/>
      <c r="C1255" s="228" t="s">
        <v>849</v>
      </c>
      <c r="D1255" s="228" t="s">
        <v>769</v>
      </c>
      <c r="E1255" s="229" t="s">
        <v>850</v>
      </c>
      <c r="F1255" s="230" t="s">
        <v>851</v>
      </c>
      <c r="G1255" s="231" t="s">
        <v>129</v>
      </c>
      <c r="H1255" s="232">
        <v>38</v>
      </c>
      <c r="I1255" s="233"/>
      <c r="J1255" s="234">
        <f>ROUND(I1255*H1255,2)</f>
        <v>0</v>
      </c>
      <c r="K1255" s="230" t="s">
        <v>130</v>
      </c>
      <c r="L1255" s="38"/>
      <c r="M1255" s="235" t="s">
        <v>1</v>
      </c>
      <c r="N1255" s="236" t="s">
        <v>39</v>
      </c>
      <c r="O1255" s="70"/>
      <c r="P1255" s="187">
        <f>O1255*H1255</f>
        <v>0</v>
      </c>
      <c r="Q1255" s="187">
        <v>0</v>
      </c>
      <c r="R1255" s="187">
        <f>Q1255*H1255</f>
        <v>0</v>
      </c>
      <c r="S1255" s="187">
        <v>0</v>
      </c>
      <c r="T1255" s="188">
        <f>S1255*H1255</f>
        <v>0</v>
      </c>
      <c r="U1255" s="33"/>
      <c r="V1255" s="33"/>
      <c r="W1255" s="33"/>
      <c r="X1255" s="33"/>
      <c r="Y1255" s="33"/>
      <c r="Z1255" s="33"/>
      <c r="AA1255" s="33"/>
      <c r="AB1255" s="33"/>
      <c r="AC1255" s="33"/>
      <c r="AD1255" s="33"/>
      <c r="AE1255" s="33"/>
      <c r="AR1255" s="189" t="s">
        <v>132</v>
      </c>
      <c r="AT1255" s="189" t="s">
        <v>769</v>
      </c>
      <c r="AU1255" s="189" t="s">
        <v>82</v>
      </c>
      <c r="AY1255" s="16" t="s">
        <v>125</v>
      </c>
      <c r="BE1255" s="190">
        <f>IF(N1255="základní",J1255,0)</f>
        <v>0</v>
      </c>
      <c r="BF1255" s="190">
        <f>IF(N1255="snížená",J1255,0)</f>
        <v>0</v>
      </c>
      <c r="BG1255" s="190">
        <f>IF(N1255="zákl. přenesená",J1255,0)</f>
        <v>0</v>
      </c>
      <c r="BH1255" s="190">
        <f>IF(N1255="sníž. přenesená",J1255,0)</f>
        <v>0</v>
      </c>
      <c r="BI1255" s="190">
        <f>IF(N1255="nulová",J1255,0)</f>
        <v>0</v>
      </c>
      <c r="BJ1255" s="16" t="s">
        <v>82</v>
      </c>
      <c r="BK1255" s="190">
        <f>ROUND(I1255*H1255,2)</f>
        <v>0</v>
      </c>
      <c r="BL1255" s="16" t="s">
        <v>132</v>
      </c>
      <c r="BM1255" s="189" t="s">
        <v>852</v>
      </c>
    </row>
    <row r="1256" spans="1:65" s="2" customFormat="1" ht="68.25">
      <c r="A1256" s="33"/>
      <c r="B1256" s="34"/>
      <c r="C1256" s="35"/>
      <c r="D1256" s="191" t="s">
        <v>134</v>
      </c>
      <c r="E1256" s="35"/>
      <c r="F1256" s="192" t="s">
        <v>853</v>
      </c>
      <c r="G1256" s="35"/>
      <c r="H1256" s="35"/>
      <c r="I1256" s="193"/>
      <c r="J1256" s="35"/>
      <c r="K1256" s="35"/>
      <c r="L1256" s="38"/>
      <c r="M1256" s="194"/>
      <c r="N1256" s="195"/>
      <c r="O1256" s="70"/>
      <c r="P1256" s="70"/>
      <c r="Q1256" s="70"/>
      <c r="R1256" s="70"/>
      <c r="S1256" s="70"/>
      <c r="T1256" s="71"/>
      <c r="U1256" s="33"/>
      <c r="V1256" s="33"/>
      <c r="W1256" s="33"/>
      <c r="X1256" s="33"/>
      <c r="Y1256" s="33"/>
      <c r="Z1256" s="33"/>
      <c r="AA1256" s="33"/>
      <c r="AB1256" s="33"/>
      <c r="AC1256" s="33"/>
      <c r="AD1256" s="33"/>
      <c r="AE1256" s="33"/>
      <c r="AT1256" s="16" t="s">
        <v>134</v>
      </c>
      <c r="AU1256" s="16" t="s">
        <v>82</v>
      </c>
    </row>
    <row r="1257" spans="1:65" s="12" customFormat="1">
      <c r="B1257" s="196"/>
      <c r="C1257" s="197"/>
      <c r="D1257" s="191" t="s">
        <v>135</v>
      </c>
      <c r="E1257" s="198" t="s">
        <v>1</v>
      </c>
      <c r="F1257" s="199" t="s">
        <v>149</v>
      </c>
      <c r="G1257" s="197"/>
      <c r="H1257" s="198" t="s">
        <v>1</v>
      </c>
      <c r="I1257" s="200"/>
      <c r="J1257" s="197"/>
      <c r="K1257" s="197"/>
      <c r="L1257" s="201"/>
      <c r="M1257" s="202"/>
      <c r="N1257" s="203"/>
      <c r="O1257" s="203"/>
      <c r="P1257" s="203"/>
      <c r="Q1257" s="203"/>
      <c r="R1257" s="203"/>
      <c r="S1257" s="203"/>
      <c r="T1257" s="204"/>
      <c r="AT1257" s="205" t="s">
        <v>135</v>
      </c>
      <c r="AU1257" s="205" t="s">
        <v>82</v>
      </c>
      <c r="AV1257" s="12" t="s">
        <v>82</v>
      </c>
      <c r="AW1257" s="12" t="s">
        <v>30</v>
      </c>
      <c r="AX1257" s="12" t="s">
        <v>74</v>
      </c>
      <c r="AY1257" s="205" t="s">
        <v>125</v>
      </c>
    </row>
    <row r="1258" spans="1:65" s="13" customFormat="1">
      <c r="B1258" s="206"/>
      <c r="C1258" s="207"/>
      <c r="D1258" s="191" t="s">
        <v>135</v>
      </c>
      <c r="E1258" s="208" t="s">
        <v>1</v>
      </c>
      <c r="F1258" s="209" t="s">
        <v>150</v>
      </c>
      <c r="G1258" s="207"/>
      <c r="H1258" s="210">
        <v>10</v>
      </c>
      <c r="I1258" s="211"/>
      <c r="J1258" s="207"/>
      <c r="K1258" s="207"/>
      <c r="L1258" s="212"/>
      <c r="M1258" s="213"/>
      <c r="N1258" s="214"/>
      <c r="O1258" s="214"/>
      <c r="P1258" s="214"/>
      <c r="Q1258" s="214"/>
      <c r="R1258" s="214"/>
      <c r="S1258" s="214"/>
      <c r="T1258" s="215"/>
      <c r="AT1258" s="216" t="s">
        <v>135</v>
      </c>
      <c r="AU1258" s="216" t="s">
        <v>82</v>
      </c>
      <c r="AV1258" s="13" t="s">
        <v>84</v>
      </c>
      <c r="AW1258" s="13" t="s">
        <v>30</v>
      </c>
      <c r="AX1258" s="13" t="s">
        <v>74</v>
      </c>
      <c r="AY1258" s="216" t="s">
        <v>125</v>
      </c>
    </row>
    <row r="1259" spans="1:65" s="12" customFormat="1">
      <c r="B1259" s="196"/>
      <c r="C1259" s="197"/>
      <c r="D1259" s="191" t="s">
        <v>135</v>
      </c>
      <c r="E1259" s="198" t="s">
        <v>1</v>
      </c>
      <c r="F1259" s="199" t="s">
        <v>151</v>
      </c>
      <c r="G1259" s="197"/>
      <c r="H1259" s="198" t="s">
        <v>1</v>
      </c>
      <c r="I1259" s="200"/>
      <c r="J1259" s="197"/>
      <c r="K1259" s="197"/>
      <c r="L1259" s="201"/>
      <c r="M1259" s="202"/>
      <c r="N1259" s="203"/>
      <c r="O1259" s="203"/>
      <c r="P1259" s="203"/>
      <c r="Q1259" s="203"/>
      <c r="R1259" s="203"/>
      <c r="S1259" s="203"/>
      <c r="T1259" s="204"/>
      <c r="AT1259" s="205" t="s">
        <v>135</v>
      </c>
      <c r="AU1259" s="205" t="s">
        <v>82</v>
      </c>
      <c r="AV1259" s="12" t="s">
        <v>82</v>
      </c>
      <c r="AW1259" s="12" t="s">
        <v>30</v>
      </c>
      <c r="AX1259" s="12" t="s">
        <v>74</v>
      </c>
      <c r="AY1259" s="205" t="s">
        <v>125</v>
      </c>
    </row>
    <row r="1260" spans="1:65" s="13" customFormat="1">
      <c r="B1260" s="206"/>
      <c r="C1260" s="207"/>
      <c r="D1260" s="191" t="s">
        <v>135</v>
      </c>
      <c r="E1260" s="208" t="s">
        <v>1</v>
      </c>
      <c r="F1260" s="209" t="s">
        <v>150</v>
      </c>
      <c r="G1260" s="207"/>
      <c r="H1260" s="210">
        <v>10</v>
      </c>
      <c r="I1260" s="211"/>
      <c r="J1260" s="207"/>
      <c r="K1260" s="207"/>
      <c r="L1260" s="212"/>
      <c r="M1260" s="213"/>
      <c r="N1260" s="214"/>
      <c r="O1260" s="214"/>
      <c r="P1260" s="214"/>
      <c r="Q1260" s="214"/>
      <c r="R1260" s="214"/>
      <c r="S1260" s="214"/>
      <c r="T1260" s="215"/>
      <c r="AT1260" s="216" t="s">
        <v>135</v>
      </c>
      <c r="AU1260" s="216" t="s">
        <v>82</v>
      </c>
      <c r="AV1260" s="13" t="s">
        <v>84</v>
      </c>
      <c r="AW1260" s="13" t="s">
        <v>30</v>
      </c>
      <c r="AX1260" s="13" t="s">
        <v>74</v>
      </c>
      <c r="AY1260" s="216" t="s">
        <v>125</v>
      </c>
    </row>
    <row r="1261" spans="1:65" s="12" customFormat="1">
      <c r="B1261" s="196"/>
      <c r="C1261" s="197"/>
      <c r="D1261" s="191" t="s">
        <v>135</v>
      </c>
      <c r="E1261" s="198" t="s">
        <v>1</v>
      </c>
      <c r="F1261" s="199" t="s">
        <v>854</v>
      </c>
      <c r="G1261" s="197"/>
      <c r="H1261" s="198" t="s">
        <v>1</v>
      </c>
      <c r="I1261" s="200"/>
      <c r="J1261" s="197"/>
      <c r="K1261" s="197"/>
      <c r="L1261" s="201"/>
      <c r="M1261" s="202"/>
      <c r="N1261" s="203"/>
      <c r="O1261" s="203"/>
      <c r="P1261" s="203"/>
      <c r="Q1261" s="203"/>
      <c r="R1261" s="203"/>
      <c r="S1261" s="203"/>
      <c r="T1261" s="204"/>
      <c r="AT1261" s="205" t="s">
        <v>135</v>
      </c>
      <c r="AU1261" s="205" t="s">
        <v>82</v>
      </c>
      <c r="AV1261" s="12" t="s">
        <v>82</v>
      </c>
      <c r="AW1261" s="12" t="s">
        <v>30</v>
      </c>
      <c r="AX1261" s="12" t="s">
        <v>74</v>
      </c>
      <c r="AY1261" s="205" t="s">
        <v>125</v>
      </c>
    </row>
    <row r="1262" spans="1:65" s="13" customFormat="1">
      <c r="B1262" s="206"/>
      <c r="C1262" s="207"/>
      <c r="D1262" s="191" t="s">
        <v>135</v>
      </c>
      <c r="E1262" s="208" t="s">
        <v>1</v>
      </c>
      <c r="F1262" s="209" t="s">
        <v>155</v>
      </c>
      <c r="G1262" s="207"/>
      <c r="H1262" s="210">
        <v>18</v>
      </c>
      <c r="I1262" s="211"/>
      <c r="J1262" s="207"/>
      <c r="K1262" s="207"/>
      <c r="L1262" s="212"/>
      <c r="M1262" s="213"/>
      <c r="N1262" s="214"/>
      <c r="O1262" s="214"/>
      <c r="P1262" s="214"/>
      <c r="Q1262" s="214"/>
      <c r="R1262" s="214"/>
      <c r="S1262" s="214"/>
      <c r="T1262" s="215"/>
      <c r="AT1262" s="216" t="s">
        <v>135</v>
      </c>
      <c r="AU1262" s="216" t="s">
        <v>82</v>
      </c>
      <c r="AV1262" s="13" t="s">
        <v>84</v>
      </c>
      <c r="AW1262" s="13" t="s">
        <v>30</v>
      </c>
      <c r="AX1262" s="13" t="s">
        <v>74</v>
      </c>
      <c r="AY1262" s="216" t="s">
        <v>125</v>
      </c>
    </row>
    <row r="1263" spans="1:65" s="14" customFormat="1">
      <c r="B1263" s="217"/>
      <c r="C1263" s="218"/>
      <c r="D1263" s="191" t="s">
        <v>135</v>
      </c>
      <c r="E1263" s="219" t="s">
        <v>1</v>
      </c>
      <c r="F1263" s="220" t="s">
        <v>138</v>
      </c>
      <c r="G1263" s="218"/>
      <c r="H1263" s="221">
        <v>38</v>
      </c>
      <c r="I1263" s="222"/>
      <c r="J1263" s="218"/>
      <c r="K1263" s="218"/>
      <c r="L1263" s="223"/>
      <c r="M1263" s="224"/>
      <c r="N1263" s="225"/>
      <c r="O1263" s="225"/>
      <c r="P1263" s="225"/>
      <c r="Q1263" s="225"/>
      <c r="R1263" s="225"/>
      <c r="S1263" s="225"/>
      <c r="T1263" s="226"/>
      <c r="AT1263" s="227" t="s">
        <v>135</v>
      </c>
      <c r="AU1263" s="227" t="s">
        <v>82</v>
      </c>
      <c r="AV1263" s="14" t="s">
        <v>132</v>
      </c>
      <c r="AW1263" s="14" t="s">
        <v>30</v>
      </c>
      <c r="AX1263" s="14" t="s">
        <v>82</v>
      </c>
      <c r="AY1263" s="227" t="s">
        <v>125</v>
      </c>
    </row>
    <row r="1264" spans="1:65" s="2" customFormat="1" ht="24.2" customHeight="1">
      <c r="A1264" s="33"/>
      <c r="B1264" s="34"/>
      <c r="C1264" s="228" t="s">
        <v>855</v>
      </c>
      <c r="D1264" s="228" t="s">
        <v>769</v>
      </c>
      <c r="E1264" s="229" t="s">
        <v>856</v>
      </c>
      <c r="F1264" s="230" t="s">
        <v>857</v>
      </c>
      <c r="G1264" s="231" t="s">
        <v>858</v>
      </c>
      <c r="H1264" s="232">
        <v>0.28599999999999998</v>
      </c>
      <c r="I1264" s="233"/>
      <c r="J1264" s="234">
        <f>ROUND(I1264*H1264,2)</f>
        <v>0</v>
      </c>
      <c r="K1264" s="230" t="s">
        <v>130</v>
      </c>
      <c r="L1264" s="38"/>
      <c r="M1264" s="235" t="s">
        <v>1</v>
      </c>
      <c r="N1264" s="236" t="s">
        <v>39</v>
      </c>
      <c r="O1264" s="70"/>
      <c r="P1264" s="187">
        <f>O1264*H1264</f>
        <v>0</v>
      </c>
      <c r="Q1264" s="187">
        <v>0</v>
      </c>
      <c r="R1264" s="187">
        <f>Q1264*H1264</f>
        <v>0</v>
      </c>
      <c r="S1264" s="187">
        <v>0</v>
      </c>
      <c r="T1264" s="188">
        <f>S1264*H1264</f>
        <v>0</v>
      </c>
      <c r="U1264" s="33"/>
      <c r="V1264" s="33"/>
      <c r="W1264" s="33"/>
      <c r="X1264" s="33"/>
      <c r="Y1264" s="33"/>
      <c r="Z1264" s="33"/>
      <c r="AA1264" s="33"/>
      <c r="AB1264" s="33"/>
      <c r="AC1264" s="33"/>
      <c r="AD1264" s="33"/>
      <c r="AE1264" s="33"/>
      <c r="AR1264" s="189" t="s">
        <v>132</v>
      </c>
      <c r="AT1264" s="189" t="s">
        <v>769</v>
      </c>
      <c r="AU1264" s="189" t="s">
        <v>82</v>
      </c>
      <c r="AY1264" s="16" t="s">
        <v>125</v>
      </c>
      <c r="BE1264" s="190">
        <f>IF(N1264="základní",J1264,0)</f>
        <v>0</v>
      </c>
      <c r="BF1264" s="190">
        <f>IF(N1264="snížená",J1264,0)</f>
        <v>0</v>
      </c>
      <c r="BG1264" s="190">
        <f>IF(N1264="zákl. přenesená",J1264,0)</f>
        <v>0</v>
      </c>
      <c r="BH1264" s="190">
        <f>IF(N1264="sníž. přenesená",J1264,0)</f>
        <v>0</v>
      </c>
      <c r="BI1264" s="190">
        <f>IF(N1264="nulová",J1264,0)</f>
        <v>0</v>
      </c>
      <c r="BJ1264" s="16" t="s">
        <v>82</v>
      </c>
      <c r="BK1264" s="190">
        <f>ROUND(I1264*H1264,2)</f>
        <v>0</v>
      </c>
      <c r="BL1264" s="16" t="s">
        <v>132</v>
      </c>
      <c r="BM1264" s="189" t="s">
        <v>859</v>
      </c>
    </row>
    <row r="1265" spans="1:65" s="2" customFormat="1" ht="58.5">
      <c r="A1265" s="33"/>
      <c r="B1265" s="34"/>
      <c r="C1265" s="35"/>
      <c r="D1265" s="191" t="s">
        <v>134</v>
      </c>
      <c r="E1265" s="35"/>
      <c r="F1265" s="192" t="s">
        <v>860</v>
      </c>
      <c r="G1265" s="35"/>
      <c r="H1265" s="35"/>
      <c r="I1265" s="193"/>
      <c r="J1265" s="35"/>
      <c r="K1265" s="35"/>
      <c r="L1265" s="38"/>
      <c r="M1265" s="194"/>
      <c r="N1265" s="195"/>
      <c r="O1265" s="70"/>
      <c r="P1265" s="70"/>
      <c r="Q1265" s="70"/>
      <c r="R1265" s="70"/>
      <c r="S1265" s="70"/>
      <c r="T1265" s="71"/>
      <c r="U1265" s="33"/>
      <c r="V1265" s="33"/>
      <c r="W1265" s="33"/>
      <c r="X1265" s="33"/>
      <c r="Y1265" s="33"/>
      <c r="Z1265" s="33"/>
      <c r="AA1265" s="33"/>
      <c r="AB1265" s="33"/>
      <c r="AC1265" s="33"/>
      <c r="AD1265" s="33"/>
      <c r="AE1265" s="33"/>
      <c r="AT1265" s="16" t="s">
        <v>134</v>
      </c>
      <c r="AU1265" s="16" t="s">
        <v>82</v>
      </c>
    </row>
    <row r="1266" spans="1:65" s="12" customFormat="1">
      <c r="B1266" s="196"/>
      <c r="C1266" s="197"/>
      <c r="D1266" s="191" t="s">
        <v>135</v>
      </c>
      <c r="E1266" s="198" t="s">
        <v>1</v>
      </c>
      <c r="F1266" s="199" t="s">
        <v>504</v>
      </c>
      <c r="G1266" s="197"/>
      <c r="H1266" s="198" t="s">
        <v>1</v>
      </c>
      <c r="I1266" s="200"/>
      <c r="J1266" s="197"/>
      <c r="K1266" s="197"/>
      <c r="L1266" s="201"/>
      <c r="M1266" s="202"/>
      <c r="N1266" s="203"/>
      <c r="O1266" s="203"/>
      <c r="P1266" s="203"/>
      <c r="Q1266" s="203"/>
      <c r="R1266" s="203"/>
      <c r="S1266" s="203"/>
      <c r="T1266" s="204"/>
      <c r="AT1266" s="205" t="s">
        <v>135</v>
      </c>
      <c r="AU1266" s="205" t="s">
        <v>82</v>
      </c>
      <c r="AV1266" s="12" t="s">
        <v>82</v>
      </c>
      <c r="AW1266" s="12" t="s">
        <v>30</v>
      </c>
      <c r="AX1266" s="12" t="s">
        <v>74</v>
      </c>
      <c r="AY1266" s="205" t="s">
        <v>125</v>
      </c>
    </row>
    <row r="1267" spans="1:65" s="13" customFormat="1">
      <c r="B1267" s="206"/>
      <c r="C1267" s="207"/>
      <c r="D1267" s="191" t="s">
        <v>135</v>
      </c>
      <c r="E1267" s="208" t="s">
        <v>1</v>
      </c>
      <c r="F1267" s="209" t="s">
        <v>861</v>
      </c>
      <c r="G1267" s="207"/>
      <c r="H1267" s="210">
        <v>0.28599999999999998</v>
      </c>
      <c r="I1267" s="211"/>
      <c r="J1267" s="207"/>
      <c r="K1267" s="207"/>
      <c r="L1267" s="212"/>
      <c r="M1267" s="213"/>
      <c r="N1267" s="214"/>
      <c r="O1267" s="214"/>
      <c r="P1267" s="214"/>
      <c r="Q1267" s="214"/>
      <c r="R1267" s="214"/>
      <c r="S1267" s="214"/>
      <c r="T1267" s="215"/>
      <c r="AT1267" s="216" t="s">
        <v>135</v>
      </c>
      <c r="AU1267" s="216" t="s">
        <v>82</v>
      </c>
      <c r="AV1267" s="13" t="s">
        <v>84</v>
      </c>
      <c r="AW1267" s="13" t="s">
        <v>30</v>
      </c>
      <c r="AX1267" s="13" t="s">
        <v>74</v>
      </c>
      <c r="AY1267" s="216" t="s">
        <v>125</v>
      </c>
    </row>
    <row r="1268" spans="1:65" s="14" customFormat="1">
      <c r="B1268" s="217"/>
      <c r="C1268" s="218"/>
      <c r="D1268" s="191" t="s">
        <v>135</v>
      </c>
      <c r="E1268" s="219" t="s">
        <v>1</v>
      </c>
      <c r="F1268" s="220" t="s">
        <v>138</v>
      </c>
      <c r="G1268" s="218"/>
      <c r="H1268" s="221">
        <v>0.28599999999999998</v>
      </c>
      <c r="I1268" s="222"/>
      <c r="J1268" s="218"/>
      <c r="K1268" s="218"/>
      <c r="L1268" s="223"/>
      <c r="M1268" s="224"/>
      <c r="N1268" s="225"/>
      <c r="O1268" s="225"/>
      <c r="P1268" s="225"/>
      <c r="Q1268" s="225"/>
      <c r="R1268" s="225"/>
      <c r="S1268" s="225"/>
      <c r="T1268" s="226"/>
      <c r="AT1268" s="227" t="s">
        <v>135</v>
      </c>
      <c r="AU1268" s="227" t="s">
        <v>82</v>
      </c>
      <c r="AV1268" s="14" t="s">
        <v>132</v>
      </c>
      <c r="AW1268" s="14" t="s">
        <v>30</v>
      </c>
      <c r="AX1268" s="14" t="s">
        <v>82</v>
      </c>
      <c r="AY1268" s="227" t="s">
        <v>125</v>
      </c>
    </row>
    <row r="1269" spans="1:65" s="2" customFormat="1" ht="24.2" customHeight="1">
      <c r="A1269" s="33"/>
      <c r="B1269" s="34"/>
      <c r="C1269" s="228" t="s">
        <v>862</v>
      </c>
      <c r="D1269" s="228" t="s">
        <v>769</v>
      </c>
      <c r="E1269" s="229" t="s">
        <v>863</v>
      </c>
      <c r="F1269" s="230" t="s">
        <v>864</v>
      </c>
      <c r="G1269" s="231" t="s">
        <v>858</v>
      </c>
      <c r="H1269" s="232">
        <v>0.78500000000000003</v>
      </c>
      <c r="I1269" s="233"/>
      <c r="J1269" s="234">
        <f>ROUND(I1269*H1269,2)</f>
        <v>0</v>
      </c>
      <c r="K1269" s="230" t="s">
        <v>130</v>
      </c>
      <c r="L1269" s="38"/>
      <c r="M1269" s="235" t="s">
        <v>1</v>
      </c>
      <c r="N1269" s="236" t="s">
        <v>39</v>
      </c>
      <c r="O1269" s="70"/>
      <c r="P1269" s="187">
        <f>O1269*H1269</f>
        <v>0</v>
      </c>
      <c r="Q1269" s="187">
        <v>0</v>
      </c>
      <c r="R1269" s="187">
        <f>Q1269*H1269</f>
        <v>0</v>
      </c>
      <c r="S1269" s="187">
        <v>0</v>
      </c>
      <c r="T1269" s="188">
        <f>S1269*H1269</f>
        <v>0</v>
      </c>
      <c r="U1269" s="33"/>
      <c r="V1269" s="33"/>
      <c r="W1269" s="33"/>
      <c r="X1269" s="33"/>
      <c r="Y1269" s="33"/>
      <c r="Z1269" s="33"/>
      <c r="AA1269" s="33"/>
      <c r="AB1269" s="33"/>
      <c r="AC1269" s="33"/>
      <c r="AD1269" s="33"/>
      <c r="AE1269" s="33"/>
      <c r="AR1269" s="189" t="s">
        <v>132</v>
      </c>
      <c r="AT1269" s="189" t="s">
        <v>769</v>
      </c>
      <c r="AU1269" s="189" t="s">
        <v>82</v>
      </c>
      <c r="AY1269" s="16" t="s">
        <v>125</v>
      </c>
      <c r="BE1269" s="190">
        <f>IF(N1269="základní",J1269,0)</f>
        <v>0</v>
      </c>
      <c r="BF1269" s="190">
        <f>IF(N1269="snížená",J1269,0)</f>
        <v>0</v>
      </c>
      <c r="BG1269" s="190">
        <f>IF(N1269="zákl. přenesená",J1269,0)</f>
        <v>0</v>
      </c>
      <c r="BH1269" s="190">
        <f>IF(N1269="sníž. přenesená",J1269,0)</f>
        <v>0</v>
      </c>
      <c r="BI1269" s="190">
        <f>IF(N1269="nulová",J1269,0)</f>
        <v>0</v>
      </c>
      <c r="BJ1269" s="16" t="s">
        <v>82</v>
      </c>
      <c r="BK1269" s="190">
        <f>ROUND(I1269*H1269,2)</f>
        <v>0</v>
      </c>
      <c r="BL1269" s="16" t="s">
        <v>132</v>
      </c>
      <c r="BM1269" s="189" t="s">
        <v>865</v>
      </c>
    </row>
    <row r="1270" spans="1:65" s="2" customFormat="1" ht="58.5">
      <c r="A1270" s="33"/>
      <c r="B1270" s="34"/>
      <c r="C1270" s="35"/>
      <c r="D1270" s="191" t="s">
        <v>134</v>
      </c>
      <c r="E1270" s="35"/>
      <c r="F1270" s="192" t="s">
        <v>866</v>
      </c>
      <c r="G1270" s="35"/>
      <c r="H1270" s="35"/>
      <c r="I1270" s="193"/>
      <c r="J1270" s="35"/>
      <c r="K1270" s="35"/>
      <c r="L1270" s="38"/>
      <c r="M1270" s="194"/>
      <c r="N1270" s="195"/>
      <c r="O1270" s="70"/>
      <c r="P1270" s="70"/>
      <c r="Q1270" s="70"/>
      <c r="R1270" s="70"/>
      <c r="S1270" s="70"/>
      <c r="T1270" s="71"/>
      <c r="U1270" s="33"/>
      <c r="V1270" s="33"/>
      <c r="W1270" s="33"/>
      <c r="X1270" s="33"/>
      <c r="Y1270" s="33"/>
      <c r="Z1270" s="33"/>
      <c r="AA1270" s="33"/>
      <c r="AB1270" s="33"/>
      <c r="AC1270" s="33"/>
      <c r="AD1270" s="33"/>
      <c r="AE1270" s="33"/>
      <c r="AT1270" s="16" t="s">
        <v>134</v>
      </c>
      <c r="AU1270" s="16" t="s">
        <v>82</v>
      </c>
    </row>
    <row r="1271" spans="1:65" s="12" customFormat="1">
      <c r="B1271" s="196"/>
      <c r="C1271" s="197"/>
      <c r="D1271" s="191" t="s">
        <v>135</v>
      </c>
      <c r="E1271" s="198" t="s">
        <v>1</v>
      </c>
      <c r="F1271" s="199" t="s">
        <v>533</v>
      </c>
      <c r="G1271" s="197"/>
      <c r="H1271" s="198" t="s">
        <v>1</v>
      </c>
      <c r="I1271" s="200"/>
      <c r="J1271" s="197"/>
      <c r="K1271" s="197"/>
      <c r="L1271" s="201"/>
      <c r="M1271" s="202"/>
      <c r="N1271" s="203"/>
      <c r="O1271" s="203"/>
      <c r="P1271" s="203"/>
      <c r="Q1271" s="203"/>
      <c r="R1271" s="203"/>
      <c r="S1271" s="203"/>
      <c r="T1271" s="204"/>
      <c r="AT1271" s="205" t="s">
        <v>135</v>
      </c>
      <c r="AU1271" s="205" t="s">
        <v>82</v>
      </c>
      <c r="AV1271" s="12" t="s">
        <v>82</v>
      </c>
      <c r="AW1271" s="12" t="s">
        <v>30</v>
      </c>
      <c r="AX1271" s="12" t="s">
        <v>74</v>
      </c>
      <c r="AY1271" s="205" t="s">
        <v>125</v>
      </c>
    </row>
    <row r="1272" spans="1:65" s="13" customFormat="1">
      <c r="B1272" s="206"/>
      <c r="C1272" s="207"/>
      <c r="D1272" s="191" t="s">
        <v>135</v>
      </c>
      <c r="E1272" s="208" t="s">
        <v>1</v>
      </c>
      <c r="F1272" s="209" t="s">
        <v>867</v>
      </c>
      <c r="G1272" s="207"/>
      <c r="H1272" s="210">
        <v>0.38</v>
      </c>
      <c r="I1272" s="211"/>
      <c r="J1272" s="207"/>
      <c r="K1272" s="207"/>
      <c r="L1272" s="212"/>
      <c r="M1272" s="213"/>
      <c r="N1272" s="214"/>
      <c r="O1272" s="214"/>
      <c r="P1272" s="214"/>
      <c r="Q1272" s="214"/>
      <c r="R1272" s="214"/>
      <c r="S1272" s="214"/>
      <c r="T1272" s="215"/>
      <c r="AT1272" s="216" t="s">
        <v>135</v>
      </c>
      <c r="AU1272" s="216" t="s">
        <v>82</v>
      </c>
      <c r="AV1272" s="13" t="s">
        <v>84</v>
      </c>
      <c r="AW1272" s="13" t="s">
        <v>30</v>
      </c>
      <c r="AX1272" s="13" t="s">
        <v>74</v>
      </c>
      <c r="AY1272" s="216" t="s">
        <v>125</v>
      </c>
    </row>
    <row r="1273" spans="1:65" s="12" customFormat="1">
      <c r="B1273" s="196"/>
      <c r="C1273" s="197"/>
      <c r="D1273" s="191" t="s">
        <v>135</v>
      </c>
      <c r="E1273" s="198" t="s">
        <v>1</v>
      </c>
      <c r="F1273" s="199" t="s">
        <v>164</v>
      </c>
      <c r="G1273" s="197"/>
      <c r="H1273" s="198" t="s">
        <v>1</v>
      </c>
      <c r="I1273" s="200"/>
      <c r="J1273" s="197"/>
      <c r="K1273" s="197"/>
      <c r="L1273" s="201"/>
      <c r="M1273" s="202"/>
      <c r="N1273" s="203"/>
      <c r="O1273" s="203"/>
      <c r="P1273" s="203"/>
      <c r="Q1273" s="203"/>
      <c r="R1273" s="203"/>
      <c r="S1273" s="203"/>
      <c r="T1273" s="204"/>
      <c r="AT1273" s="205" t="s">
        <v>135</v>
      </c>
      <c r="AU1273" s="205" t="s">
        <v>82</v>
      </c>
      <c r="AV1273" s="12" t="s">
        <v>82</v>
      </c>
      <c r="AW1273" s="12" t="s">
        <v>30</v>
      </c>
      <c r="AX1273" s="12" t="s">
        <v>74</v>
      </c>
      <c r="AY1273" s="205" t="s">
        <v>125</v>
      </c>
    </row>
    <row r="1274" spans="1:65" s="13" customFormat="1">
      <c r="B1274" s="206"/>
      <c r="C1274" s="207"/>
      <c r="D1274" s="191" t="s">
        <v>135</v>
      </c>
      <c r="E1274" s="208" t="s">
        <v>1</v>
      </c>
      <c r="F1274" s="209" t="s">
        <v>868</v>
      </c>
      <c r="G1274" s="207"/>
      <c r="H1274" s="210">
        <v>5.5E-2</v>
      </c>
      <c r="I1274" s="211"/>
      <c r="J1274" s="207"/>
      <c r="K1274" s="207"/>
      <c r="L1274" s="212"/>
      <c r="M1274" s="213"/>
      <c r="N1274" s="214"/>
      <c r="O1274" s="214"/>
      <c r="P1274" s="214"/>
      <c r="Q1274" s="214"/>
      <c r="R1274" s="214"/>
      <c r="S1274" s="214"/>
      <c r="T1274" s="215"/>
      <c r="AT1274" s="216" t="s">
        <v>135</v>
      </c>
      <c r="AU1274" s="216" t="s">
        <v>82</v>
      </c>
      <c r="AV1274" s="13" t="s">
        <v>84</v>
      </c>
      <c r="AW1274" s="13" t="s">
        <v>30</v>
      </c>
      <c r="AX1274" s="13" t="s">
        <v>74</v>
      </c>
      <c r="AY1274" s="216" t="s">
        <v>125</v>
      </c>
    </row>
    <row r="1275" spans="1:65" s="12" customFormat="1">
      <c r="B1275" s="196"/>
      <c r="C1275" s="197"/>
      <c r="D1275" s="191" t="s">
        <v>135</v>
      </c>
      <c r="E1275" s="198" t="s">
        <v>1</v>
      </c>
      <c r="F1275" s="199" t="s">
        <v>538</v>
      </c>
      <c r="G1275" s="197"/>
      <c r="H1275" s="198" t="s">
        <v>1</v>
      </c>
      <c r="I1275" s="200"/>
      <c r="J1275" s="197"/>
      <c r="K1275" s="197"/>
      <c r="L1275" s="201"/>
      <c r="M1275" s="202"/>
      <c r="N1275" s="203"/>
      <c r="O1275" s="203"/>
      <c r="P1275" s="203"/>
      <c r="Q1275" s="203"/>
      <c r="R1275" s="203"/>
      <c r="S1275" s="203"/>
      <c r="T1275" s="204"/>
      <c r="AT1275" s="205" t="s">
        <v>135</v>
      </c>
      <c r="AU1275" s="205" t="s">
        <v>82</v>
      </c>
      <c r="AV1275" s="12" t="s">
        <v>82</v>
      </c>
      <c r="AW1275" s="12" t="s">
        <v>30</v>
      </c>
      <c r="AX1275" s="12" t="s">
        <v>74</v>
      </c>
      <c r="AY1275" s="205" t="s">
        <v>125</v>
      </c>
    </row>
    <row r="1276" spans="1:65" s="13" customFormat="1">
      <c r="B1276" s="206"/>
      <c r="C1276" s="207"/>
      <c r="D1276" s="191" t="s">
        <v>135</v>
      </c>
      <c r="E1276" s="208" t="s">
        <v>1</v>
      </c>
      <c r="F1276" s="209" t="s">
        <v>869</v>
      </c>
      <c r="G1276" s="207"/>
      <c r="H1276" s="210">
        <v>0.20100000000000001</v>
      </c>
      <c r="I1276" s="211"/>
      <c r="J1276" s="207"/>
      <c r="K1276" s="207"/>
      <c r="L1276" s="212"/>
      <c r="M1276" s="213"/>
      <c r="N1276" s="214"/>
      <c r="O1276" s="214"/>
      <c r="P1276" s="214"/>
      <c r="Q1276" s="214"/>
      <c r="R1276" s="214"/>
      <c r="S1276" s="214"/>
      <c r="T1276" s="215"/>
      <c r="AT1276" s="216" t="s">
        <v>135</v>
      </c>
      <c r="AU1276" s="216" t="s">
        <v>82</v>
      </c>
      <c r="AV1276" s="13" t="s">
        <v>84</v>
      </c>
      <c r="AW1276" s="13" t="s">
        <v>30</v>
      </c>
      <c r="AX1276" s="13" t="s">
        <v>74</v>
      </c>
      <c r="AY1276" s="216" t="s">
        <v>125</v>
      </c>
    </row>
    <row r="1277" spans="1:65" s="12" customFormat="1">
      <c r="B1277" s="196"/>
      <c r="C1277" s="197"/>
      <c r="D1277" s="191" t="s">
        <v>135</v>
      </c>
      <c r="E1277" s="198" t="s">
        <v>1</v>
      </c>
      <c r="F1277" s="199" t="s">
        <v>396</v>
      </c>
      <c r="G1277" s="197"/>
      <c r="H1277" s="198" t="s">
        <v>1</v>
      </c>
      <c r="I1277" s="200"/>
      <c r="J1277" s="197"/>
      <c r="K1277" s="197"/>
      <c r="L1277" s="201"/>
      <c r="M1277" s="202"/>
      <c r="N1277" s="203"/>
      <c r="O1277" s="203"/>
      <c r="P1277" s="203"/>
      <c r="Q1277" s="203"/>
      <c r="R1277" s="203"/>
      <c r="S1277" s="203"/>
      <c r="T1277" s="204"/>
      <c r="AT1277" s="205" t="s">
        <v>135</v>
      </c>
      <c r="AU1277" s="205" t="s">
        <v>82</v>
      </c>
      <c r="AV1277" s="12" t="s">
        <v>82</v>
      </c>
      <c r="AW1277" s="12" t="s">
        <v>30</v>
      </c>
      <c r="AX1277" s="12" t="s">
        <v>74</v>
      </c>
      <c r="AY1277" s="205" t="s">
        <v>125</v>
      </c>
    </row>
    <row r="1278" spans="1:65" s="13" customFormat="1">
      <c r="B1278" s="206"/>
      <c r="C1278" s="207"/>
      <c r="D1278" s="191" t="s">
        <v>135</v>
      </c>
      <c r="E1278" s="208" t="s">
        <v>1</v>
      </c>
      <c r="F1278" s="209" t="s">
        <v>870</v>
      </c>
      <c r="G1278" s="207"/>
      <c r="H1278" s="210">
        <v>5.7000000000000002E-2</v>
      </c>
      <c r="I1278" s="211"/>
      <c r="J1278" s="207"/>
      <c r="K1278" s="207"/>
      <c r="L1278" s="212"/>
      <c r="M1278" s="213"/>
      <c r="N1278" s="214"/>
      <c r="O1278" s="214"/>
      <c r="P1278" s="214"/>
      <c r="Q1278" s="214"/>
      <c r="R1278" s="214"/>
      <c r="S1278" s="214"/>
      <c r="T1278" s="215"/>
      <c r="AT1278" s="216" t="s">
        <v>135</v>
      </c>
      <c r="AU1278" s="216" t="s">
        <v>82</v>
      </c>
      <c r="AV1278" s="13" t="s">
        <v>84</v>
      </c>
      <c r="AW1278" s="13" t="s">
        <v>30</v>
      </c>
      <c r="AX1278" s="13" t="s">
        <v>74</v>
      </c>
      <c r="AY1278" s="216" t="s">
        <v>125</v>
      </c>
    </row>
    <row r="1279" spans="1:65" s="12" customFormat="1">
      <c r="B1279" s="196"/>
      <c r="C1279" s="197"/>
      <c r="D1279" s="191" t="s">
        <v>135</v>
      </c>
      <c r="E1279" s="198" t="s">
        <v>1</v>
      </c>
      <c r="F1279" s="199" t="s">
        <v>513</v>
      </c>
      <c r="G1279" s="197"/>
      <c r="H1279" s="198" t="s">
        <v>1</v>
      </c>
      <c r="I1279" s="200"/>
      <c r="J1279" s="197"/>
      <c r="K1279" s="197"/>
      <c r="L1279" s="201"/>
      <c r="M1279" s="202"/>
      <c r="N1279" s="203"/>
      <c r="O1279" s="203"/>
      <c r="P1279" s="203"/>
      <c r="Q1279" s="203"/>
      <c r="R1279" s="203"/>
      <c r="S1279" s="203"/>
      <c r="T1279" s="204"/>
      <c r="AT1279" s="205" t="s">
        <v>135</v>
      </c>
      <c r="AU1279" s="205" t="s">
        <v>82</v>
      </c>
      <c r="AV1279" s="12" t="s">
        <v>82</v>
      </c>
      <c r="AW1279" s="12" t="s">
        <v>30</v>
      </c>
      <c r="AX1279" s="12" t="s">
        <v>74</v>
      </c>
      <c r="AY1279" s="205" t="s">
        <v>125</v>
      </c>
    </row>
    <row r="1280" spans="1:65" s="13" customFormat="1">
      <c r="B1280" s="206"/>
      <c r="C1280" s="207"/>
      <c r="D1280" s="191" t="s">
        <v>135</v>
      </c>
      <c r="E1280" s="208" t="s">
        <v>1</v>
      </c>
      <c r="F1280" s="209" t="s">
        <v>871</v>
      </c>
      <c r="G1280" s="207"/>
      <c r="H1280" s="210">
        <v>9.1999999999999998E-2</v>
      </c>
      <c r="I1280" s="211"/>
      <c r="J1280" s="207"/>
      <c r="K1280" s="207"/>
      <c r="L1280" s="212"/>
      <c r="M1280" s="213"/>
      <c r="N1280" s="214"/>
      <c r="O1280" s="214"/>
      <c r="P1280" s="214"/>
      <c r="Q1280" s="214"/>
      <c r="R1280" s="214"/>
      <c r="S1280" s="214"/>
      <c r="T1280" s="215"/>
      <c r="AT1280" s="216" t="s">
        <v>135</v>
      </c>
      <c r="AU1280" s="216" t="s">
        <v>82</v>
      </c>
      <c r="AV1280" s="13" t="s">
        <v>84</v>
      </c>
      <c r="AW1280" s="13" t="s">
        <v>30</v>
      </c>
      <c r="AX1280" s="13" t="s">
        <v>74</v>
      </c>
      <c r="AY1280" s="216" t="s">
        <v>125</v>
      </c>
    </row>
    <row r="1281" spans="1:65" s="14" customFormat="1">
      <c r="B1281" s="217"/>
      <c r="C1281" s="218"/>
      <c r="D1281" s="191" t="s">
        <v>135</v>
      </c>
      <c r="E1281" s="219" t="s">
        <v>1</v>
      </c>
      <c r="F1281" s="220" t="s">
        <v>138</v>
      </c>
      <c r="G1281" s="218"/>
      <c r="H1281" s="221">
        <v>0.78500000000000003</v>
      </c>
      <c r="I1281" s="222"/>
      <c r="J1281" s="218"/>
      <c r="K1281" s="218"/>
      <c r="L1281" s="223"/>
      <c r="M1281" s="224"/>
      <c r="N1281" s="225"/>
      <c r="O1281" s="225"/>
      <c r="P1281" s="225"/>
      <c r="Q1281" s="225"/>
      <c r="R1281" s="225"/>
      <c r="S1281" s="225"/>
      <c r="T1281" s="226"/>
      <c r="AT1281" s="227" t="s">
        <v>135</v>
      </c>
      <c r="AU1281" s="227" t="s">
        <v>82</v>
      </c>
      <c r="AV1281" s="14" t="s">
        <v>132</v>
      </c>
      <c r="AW1281" s="14" t="s">
        <v>30</v>
      </c>
      <c r="AX1281" s="14" t="s">
        <v>82</v>
      </c>
      <c r="AY1281" s="227" t="s">
        <v>125</v>
      </c>
    </row>
    <row r="1282" spans="1:65" s="2" customFormat="1" ht="24.2" customHeight="1">
      <c r="A1282" s="33"/>
      <c r="B1282" s="34"/>
      <c r="C1282" s="228" t="s">
        <v>872</v>
      </c>
      <c r="D1282" s="228" t="s">
        <v>769</v>
      </c>
      <c r="E1282" s="229" t="s">
        <v>873</v>
      </c>
      <c r="F1282" s="230" t="s">
        <v>874</v>
      </c>
      <c r="G1282" s="231" t="s">
        <v>858</v>
      </c>
      <c r="H1282" s="232">
        <v>0.63600000000000001</v>
      </c>
      <c r="I1282" s="233"/>
      <c r="J1282" s="234">
        <f>ROUND(I1282*H1282,2)</f>
        <v>0</v>
      </c>
      <c r="K1282" s="230" t="s">
        <v>130</v>
      </c>
      <c r="L1282" s="38"/>
      <c r="M1282" s="235" t="s">
        <v>1</v>
      </c>
      <c r="N1282" s="236" t="s">
        <v>39</v>
      </c>
      <c r="O1282" s="70"/>
      <c r="P1282" s="187">
        <f>O1282*H1282</f>
        <v>0</v>
      </c>
      <c r="Q1282" s="187">
        <v>0</v>
      </c>
      <c r="R1282" s="187">
        <f>Q1282*H1282</f>
        <v>0</v>
      </c>
      <c r="S1282" s="187">
        <v>0</v>
      </c>
      <c r="T1282" s="188">
        <f>S1282*H1282</f>
        <v>0</v>
      </c>
      <c r="U1282" s="33"/>
      <c r="V1282" s="33"/>
      <c r="W1282" s="33"/>
      <c r="X1282" s="33"/>
      <c r="Y1282" s="33"/>
      <c r="Z1282" s="33"/>
      <c r="AA1282" s="33"/>
      <c r="AB1282" s="33"/>
      <c r="AC1282" s="33"/>
      <c r="AD1282" s="33"/>
      <c r="AE1282" s="33"/>
      <c r="AR1282" s="189" t="s">
        <v>132</v>
      </c>
      <c r="AT1282" s="189" t="s">
        <v>769</v>
      </c>
      <c r="AU1282" s="189" t="s">
        <v>82</v>
      </c>
      <c r="AY1282" s="16" t="s">
        <v>125</v>
      </c>
      <c r="BE1282" s="190">
        <f>IF(N1282="základní",J1282,0)</f>
        <v>0</v>
      </c>
      <c r="BF1282" s="190">
        <f>IF(N1282="snížená",J1282,0)</f>
        <v>0</v>
      </c>
      <c r="BG1282" s="190">
        <f>IF(N1282="zákl. přenesená",J1282,0)</f>
        <v>0</v>
      </c>
      <c r="BH1282" s="190">
        <f>IF(N1282="sníž. přenesená",J1282,0)</f>
        <v>0</v>
      </c>
      <c r="BI1282" s="190">
        <f>IF(N1282="nulová",J1282,0)</f>
        <v>0</v>
      </c>
      <c r="BJ1282" s="16" t="s">
        <v>82</v>
      </c>
      <c r="BK1282" s="190">
        <f>ROUND(I1282*H1282,2)</f>
        <v>0</v>
      </c>
      <c r="BL1282" s="16" t="s">
        <v>132</v>
      </c>
      <c r="BM1282" s="189" t="s">
        <v>875</v>
      </c>
    </row>
    <row r="1283" spans="1:65" s="2" customFormat="1" ht="48.75">
      <c r="A1283" s="33"/>
      <c r="B1283" s="34"/>
      <c r="C1283" s="35"/>
      <c r="D1283" s="191" t="s">
        <v>134</v>
      </c>
      <c r="E1283" s="35"/>
      <c r="F1283" s="192" t="s">
        <v>876</v>
      </c>
      <c r="G1283" s="35"/>
      <c r="H1283" s="35"/>
      <c r="I1283" s="193"/>
      <c r="J1283" s="35"/>
      <c r="K1283" s="35"/>
      <c r="L1283" s="38"/>
      <c r="M1283" s="194"/>
      <c r="N1283" s="195"/>
      <c r="O1283" s="70"/>
      <c r="P1283" s="70"/>
      <c r="Q1283" s="70"/>
      <c r="R1283" s="70"/>
      <c r="S1283" s="70"/>
      <c r="T1283" s="71"/>
      <c r="U1283" s="33"/>
      <c r="V1283" s="33"/>
      <c r="W1283" s="33"/>
      <c r="X1283" s="33"/>
      <c r="Y1283" s="33"/>
      <c r="Z1283" s="33"/>
      <c r="AA1283" s="33"/>
      <c r="AB1283" s="33"/>
      <c r="AC1283" s="33"/>
      <c r="AD1283" s="33"/>
      <c r="AE1283" s="33"/>
      <c r="AT1283" s="16" t="s">
        <v>134</v>
      </c>
      <c r="AU1283" s="16" t="s">
        <v>82</v>
      </c>
    </row>
    <row r="1284" spans="1:65" s="12" customFormat="1">
      <c r="B1284" s="196"/>
      <c r="C1284" s="197"/>
      <c r="D1284" s="191" t="s">
        <v>135</v>
      </c>
      <c r="E1284" s="198" t="s">
        <v>1</v>
      </c>
      <c r="F1284" s="199" t="s">
        <v>533</v>
      </c>
      <c r="G1284" s="197"/>
      <c r="H1284" s="198" t="s">
        <v>1</v>
      </c>
      <c r="I1284" s="200"/>
      <c r="J1284" s="197"/>
      <c r="K1284" s="197"/>
      <c r="L1284" s="201"/>
      <c r="M1284" s="202"/>
      <c r="N1284" s="203"/>
      <c r="O1284" s="203"/>
      <c r="P1284" s="203"/>
      <c r="Q1284" s="203"/>
      <c r="R1284" s="203"/>
      <c r="S1284" s="203"/>
      <c r="T1284" s="204"/>
      <c r="AT1284" s="205" t="s">
        <v>135</v>
      </c>
      <c r="AU1284" s="205" t="s">
        <v>82</v>
      </c>
      <c r="AV1284" s="12" t="s">
        <v>82</v>
      </c>
      <c r="AW1284" s="12" t="s">
        <v>30</v>
      </c>
      <c r="AX1284" s="12" t="s">
        <v>74</v>
      </c>
      <c r="AY1284" s="205" t="s">
        <v>125</v>
      </c>
    </row>
    <row r="1285" spans="1:65" s="13" customFormat="1">
      <c r="B1285" s="206"/>
      <c r="C1285" s="207"/>
      <c r="D1285" s="191" t="s">
        <v>135</v>
      </c>
      <c r="E1285" s="208" t="s">
        <v>1</v>
      </c>
      <c r="F1285" s="209" t="s">
        <v>867</v>
      </c>
      <c r="G1285" s="207"/>
      <c r="H1285" s="210">
        <v>0.38</v>
      </c>
      <c r="I1285" s="211"/>
      <c r="J1285" s="207"/>
      <c r="K1285" s="207"/>
      <c r="L1285" s="212"/>
      <c r="M1285" s="213"/>
      <c r="N1285" s="214"/>
      <c r="O1285" s="214"/>
      <c r="P1285" s="214"/>
      <c r="Q1285" s="214"/>
      <c r="R1285" s="214"/>
      <c r="S1285" s="214"/>
      <c r="T1285" s="215"/>
      <c r="AT1285" s="216" t="s">
        <v>135</v>
      </c>
      <c r="AU1285" s="216" t="s">
        <v>82</v>
      </c>
      <c r="AV1285" s="13" t="s">
        <v>84</v>
      </c>
      <c r="AW1285" s="13" t="s">
        <v>30</v>
      </c>
      <c r="AX1285" s="13" t="s">
        <v>74</v>
      </c>
      <c r="AY1285" s="216" t="s">
        <v>125</v>
      </c>
    </row>
    <row r="1286" spans="1:65" s="12" customFormat="1">
      <c r="B1286" s="196"/>
      <c r="C1286" s="197"/>
      <c r="D1286" s="191" t="s">
        <v>135</v>
      </c>
      <c r="E1286" s="198" t="s">
        <v>1</v>
      </c>
      <c r="F1286" s="199" t="s">
        <v>164</v>
      </c>
      <c r="G1286" s="197"/>
      <c r="H1286" s="198" t="s">
        <v>1</v>
      </c>
      <c r="I1286" s="200"/>
      <c r="J1286" s="197"/>
      <c r="K1286" s="197"/>
      <c r="L1286" s="201"/>
      <c r="M1286" s="202"/>
      <c r="N1286" s="203"/>
      <c r="O1286" s="203"/>
      <c r="P1286" s="203"/>
      <c r="Q1286" s="203"/>
      <c r="R1286" s="203"/>
      <c r="S1286" s="203"/>
      <c r="T1286" s="204"/>
      <c r="AT1286" s="205" t="s">
        <v>135</v>
      </c>
      <c r="AU1286" s="205" t="s">
        <v>82</v>
      </c>
      <c r="AV1286" s="12" t="s">
        <v>82</v>
      </c>
      <c r="AW1286" s="12" t="s">
        <v>30</v>
      </c>
      <c r="AX1286" s="12" t="s">
        <v>74</v>
      </c>
      <c r="AY1286" s="205" t="s">
        <v>125</v>
      </c>
    </row>
    <row r="1287" spans="1:65" s="13" customFormat="1">
      <c r="B1287" s="206"/>
      <c r="C1287" s="207"/>
      <c r="D1287" s="191" t="s">
        <v>135</v>
      </c>
      <c r="E1287" s="208" t="s">
        <v>1</v>
      </c>
      <c r="F1287" s="209" t="s">
        <v>868</v>
      </c>
      <c r="G1287" s="207"/>
      <c r="H1287" s="210">
        <v>5.5E-2</v>
      </c>
      <c r="I1287" s="211"/>
      <c r="J1287" s="207"/>
      <c r="K1287" s="207"/>
      <c r="L1287" s="212"/>
      <c r="M1287" s="213"/>
      <c r="N1287" s="214"/>
      <c r="O1287" s="214"/>
      <c r="P1287" s="214"/>
      <c r="Q1287" s="214"/>
      <c r="R1287" s="214"/>
      <c r="S1287" s="214"/>
      <c r="T1287" s="215"/>
      <c r="AT1287" s="216" t="s">
        <v>135</v>
      </c>
      <c r="AU1287" s="216" t="s">
        <v>82</v>
      </c>
      <c r="AV1287" s="13" t="s">
        <v>84</v>
      </c>
      <c r="AW1287" s="13" t="s">
        <v>30</v>
      </c>
      <c r="AX1287" s="13" t="s">
        <v>74</v>
      </c>
      <c r="AY1287" s="216" t="s">
        <v>125</v>
      </c>
    </row>
    <row r="1288" spans="1:65" s="12" customFormat="1">
      <c r="B1288" s="196"/>
      <c r="C1288" s="197"/>
      <c r="D1288" s="191" t="s">
        <v>135</v>
      </c>
      <c r="E1288" s="198" t="s">
        <v>1</v>
      </c>
      <c r="F1288" s="199" t="s">
        <v>538</v>
      </c>
      <c r="G1288" s="197"/>
      <c r="H1288" s="198" t="s">
        <v>1</v>
      </c>
      <c r="I1288" s="200"/>
      <c r="J1288" s="197"/>
      <c r="K1288" s="197"/>
      <c r="L1288" s="201"/>
      <c r="M1288" s="202"/>
      <c r="N1288" s="203"/>
      <c r="O1288" s="203"/>
      <c r="P1288" s="203"/>
      <c r="Q1288" s="203"/>
      <c r="R1288" s="203"/>
      <c r="S1288" s="203"/>
      <c r="T1288" s="204"/>
      <c r="AT1288" s="205" t="s">
        <v>135</v>
      </c>
      <c r="AU1288" s="205" t="s">
        <v>82</v>
      </c>
      <c r="AV1288" s="12" t="s">
        <v>82</v>
      </c>
      <c r="AW1288" s="12" t="s">
        <v>30</v>
      </c>
      <c r="AX1288" s="12" t="s">
        <v>74</v>
      </c>
      <c r="AY1288" s="205" t="s">
        <v>125</v>
      </c>
    </row>
    <row r="1289" spans="1:65" s="13" customFormat="1">
      <c r="B1289" s="206"/>
      <c r="C1289" s="207"/>
      <c r="D1289" s="191" t="s">
        <v>135</v>
      </c>
      <c r="E1289" s="208" t="s">
        <v>1</v>
      </c>
      <c r="F1289" s="209" t="s">
        <v>869</v>
      </c>
      <c r="G1289" s="207"/>
      <c r="H1289" s="210">
        <v>0.20100000000000001</v>
      </c>
      <c r="I1289" s="211"/>
      <c r="J1289" s="207"/>
      <c r="K1289" s="207"/>
      <c r="L1289" s="212"/>
      <c r="M1289" s="213"/>
      <c r="N1289" s="214"/>
      <c r="O1289" s="214"/>
      <c r="P1289" s="214"/>
      <c r="Q1289" s="214"/>
      <c r="R1289" s="214"/>
      <c r="S1289" s="214"/>
      <c r="T1289" s="215"/>
      <c r="AT1289" s="216" t="s">
        <v>135</v>
      </c>
      <c r="AU1289" s="216" t="s">
        <v>82</v>
      </c>
      <c r="AV1289" s="13" t="s">
        <v>84</v>
      </c>
      <c r="AW1289" s="13" t="s">
        <v>30</v>
      </c>
      <c r="AX1289" s="13" t="s">
        <v>74</v>
      </c>
      <c r="AY1289" s="216" t="s">
        <v>125</v>
      </c>
    </row>
    <row r="1290" spans="1:65" s="14" customFormat="1">
      <c r="B1290" s="217"/>
      <c r="C1290" s="218"/>
      <c r="D1290" s="191" t="s">
        <v>135</v>
      </c>
      <c r="E1290" s="219" t="s">
        <v>1</v>
      </c>
      <c r="F1290" s="220" t="s">
        <v>138</v>
      </c>
      <c r="G1290" s="218"/>
      <c r="H1290" s="221">
        <v>0.63600000000000001</v>
      </c>
      <c r="I1290" s="222"/>
      <c r="J1290" s="218"/>
      <c r="K1290" s="218"/>
      <c r="L1290" s="223"/>
      <c r="M1290" s="224"/>
      <c r="N1290" s="225"/>
      <c r="O1290" s="225"/>
      <c r="P1290" s="225"/>
      <c r="Q1290" s="225"/>
      <c r="R1290" s="225"/>
      <c r="S1290" s="225"/>
      <c r="T1290" s="226"/>
      <c r="AT1290" s="227" t="s">
        <v>135</v>
      </c>
      <c r="AU1290" s="227" t="s">
        <v>82</v>
      </c>
      <c r="AV1290" s="14" t="s">
        <v>132</v>
      </c>
      <c r="AW1290" s="14" t="s">
        <v>30</v>
      </c>
      <c r="AX1290" s="14" t="s">
        <v>82</v>
      </c>
      <c r="AY1290" s="227" t="s">
        <v>125</v>
      </c>
    </row>
    <row r="1291" spans="1:65" s="2" customFormat="1" ht="24.2" customHeight="1">
      <c r="A1291" s="33"/>
      <c r="B1291" s="34"/>
      <c r="C1291" s="228" t="s">
        <v>877</v>
      </c>
      <c r="D1291" s="228" t="s">
        <v>769</v>
      </c>
      <c r="E1291" s="229" t="s">
        <v>878</v>
      </c>
      <c r="F1291" s="230" t="s">
        <v>879</v>
      </c>
      <c r="G1291" s="231" t="s">
        <v>858</v>
      </c>
      <c r="H1291" s="232">
        <v>0.435</v>
      </c>
      <c r="I1291" s="233"/>
      <c r="J1291" s="234">
        <f>ROUND(I1291*H1291,2)</f>
        <v>0</v>
      </c>
      <c r="K1291" s="230" t="s">
        <v>130</v>
      </c>
      <c r="L1291" s="38"/>
      <c r="M1291" s="235" t="s">
        <v>1</v>
      </c>
      <c r="N1291" s="236" t="s">
        <v>39</v>
      </c>
      <c r="O1291" s="70"/>
      <c r="P1291" s="187">
        <f>O1291*H1291</f>
        <v>0</v>
      </c>
      <c r="Q1291" s="187">
        <v>0</v>
      </c>
      <c r="R1291" s="187">
        <f>Q1291*H1291</f>
        <v>0</v>
      </c>
      <c r="S1291" s="187">
        <v>0</v>
      </c>
      <c r="T1291" s="188">
        <f>S1291*H1291</f>
        <v>0</v>
      </c>
      <c r="U1291" s="33"/>
      <c r="V1291" s="33"/>
      <c r="W1291" s="33"/>
      <c r="X1291" s="33"/>
      <c r="Y1291" s="33"/>
      <c r="Z1291" s="33"/>
      <c r="AA1291" s="33"/>
      <c r="AB1291" s="33"/>
      <c r="AC1291" s="33"/>
      <c r="AD1291" s="33"/>
      <c r="AE1291" s="33"/>
      <c r="AR1291" s="189" t="s">
        <v>132</v>
      </c>
      <c r="AT1291" s="189" t="s">
        <v>769</v>
      </c>
      <c r="AU1291" s="189" t="s">
        <v>82</v>
      </c>
      <c r="AY1291" s="16" t="s">
        <v>125</v>
      </c>
      <c r="BE1291" s="190">
        <f>IF(N1291="základní",J1291,0)</f>
        <v>0</v>
      </c>
      <c r="BF1291" s="190">
        <f>IF(N1291="snížená",J1291,0)</f>
        <v>0</v>
      </c>
      <c r="BG1291" s="190">
        <f>IF(N1291="zákl. přenesená",J1291,0)</f>
        <v>0</v>
      </c>
      <c r="BH1291" s="190">
        <f>IF(N1291="sníž. přenesená",J1291,0)</f>
        <v>0</v>
      </c>
      <c r="BI1291" s="190">
        <f>IF(N1291="nulová",J1291,0)</f>
        <v>0</v>
      </c>
      <c r="BJ1291" s="16" t="s">
        <v>82</v>
      </c>
      <c r="BK1291" s="190">
        <f>ROUND(I1291*H1291,2)</f>
        <v>0</v>
      </c>
      <c r="BL1291" s="16" t="s">
        <v>132</v>
      </c>
      <c r="BM1291" s="189" t="s">
        <v>880</v>
      </c>
    </row>
    <row r="1292" spans="1:65" s="2" customFormat="1" ht="48.75">
      <c r="A1292" s="33"/>
      <c r="B1292" s="34"/>
      <c r="C1292" s="35"/>
      <c r="D1292" s="191" t="s">
        <v>134</v>
      </c>
      <c r="E1292" s="35"/>
      <c r="F1292" s="192" t="s">
        <v>881</v>
      </c>
      <c r="G1292" s="35"/>
      <c r="H1292" s="35"/>
      <c r="I1292" s="193"/>
      <c r="J1292" s="35"/>
      <c r="K1292" s="35"/>
      <c r="L1292" s="38"/>
      <c r="M1292" s="194"/>
      <c r="N1292" s="195"/>
      <c r="O1292" s="70"/>
      <c r="P1292" s="70"/>
      <c r="Q1292" s="70"/>
      <c r="R1292" s="70"/>
      <c r="S1292" s="70"/>
      <c r="T1292" s="71"/>
      <c r="U1292" s="33"/>
      <c r="V1292" s="33"/>
      <c r="W1292" s="33"/>
      <c r="X1292" s="33"/>
      <c r="Y1292" s="33"/>
      <c r="Z1292" s="33"/>
      <c r="AA1292" s="33"/>
      <c r="AB1292" s="33"/>
      <c r="AC1292" s="33"/>
      <c r="AD1292" s="33"/>
      <c r="AE1292" s="33"/>
      <c r="AT1292" s="16" t="s">
        <v>134</v>
      </c>
      <c r="AU1292" s="16" t="s">
        <v>82</v>
      </c>
    </row>
    <row r="1293" spans="1:65" s="12" customFormat="1">
      <c r="B1293" s="196"/>
      <c r="C1293" s="197"/>
      <c r="D1293" s="191" t="s">
        <v>135</v>
      </c>
      <c r="E1293" s="198" t="s">
        <v>1</v>
      </c>
      <c r="F1293" s="199" t="s">
        <v>504</v>
      </c>
      <c r="G1293" s="197"/>
      <c r="H1293" s="198" t="s">
        <v>1</v>
      </c>
      <c r="I1293" s="200"/>
      <c r="J1293" s="197"/>
      <c r="K1293" s="197"/>
      <c r="L1293" s="201"/>
      <c r="M1293" s="202"/>
      <c r="N1293" s="203"/>
      <c r="O1293" s="203"/>
      <c r="P1293" s="203"/>
      <c r="Q1293" s="203"/>
      <c r="R1293" s="203"/>
      <c r="S1293" s="203"/>
      <c r="T1293" s="204"/>
      <c r="AT1293" s="205" t="s">
        <v>135</v>
      </c>
      <c r="AU1293" s="205" t="s">
        <v>82</v>
      </c>
      <c r="AV1293" s="12" t="s">
        <v>82</v>
      </c>
      <c r="AW1293" s="12" t="s">
        <v>30</v>
      </c>
      <c r="AX1293" s="12" t="s">
        <v>74</v>
      </c>
      <c r="AY1293" s="205" t="s">
        <v>125</v>
      </c>
    </row>
    <row r="1294" spans="1:65" s="13" customFormat="1">
      <c r="B1294" s="206"/>
      <c r="C1294" s="207"/>
      <c r="D1294" s="191" t="s">
        <v>135</v>
      </c>
      <c r="E1294" s="208" t="s">
        <v>1</v>
      </c>
      <c r="F1294" s="209" t="s">
        <v>861</v>
      </c>
      <c r="G1294" s="207"/>
      <c r="H1294" s="210">
        <v>0.28599999999999998</v>
      </c>
      <c r="I1294" s="211"/>
      <c r="J1294" s="207"/>
      <c r="K1294" s="207"/>
      <c r="L1294" s="212"/>
      <c r="M1294" s="213"/>
      <c r="N1294" s="214"/>
      <c r="O1294" s="214"/>
      <c r="P1294" s="214"/>
      <c r="Q1294" s="214"/>
      <c r="R1294" s="214"/>
      <c r="S1294" s="214"/>
      <c r="T1294" s="215"/>
      <c r="AT1294" s="216" t="s">
        <v>135</v>
      </c>
      <c r="AU1294" s="216" t="s">
        <v>82</v>
      </c>
      <c r="AV1294" s="13" t="s">
        <v>84</v>
      </c>
      <c r="AW1294" s="13" t="s">
        <v>30</v>
      </c>
      <c r="AX1294" s="13" t="s">
        <v>74</v>
      </c>
      <c r="AY1294" s="216" t="s">
        <v>125</v>
      </c>
    </row>
    <row r="1295" spans="1:65" s="12" customFormat="1">
      <c r="B1295" s="196"/>
      <c r="C1295" s="197"/>
      <c r="D1295" s="191" t="s">
        <v>135</v>
      </c>
      <c r="E1295" s="198" t="s">
        <v>1</v>
      </c>
      <c r="F1295" s="199" t="s">
        <v>396</v>
      </c>
      <c r="G1295" s="197"/>
      <c r="H1295" s="198" t="s">
        <v>1</v>
      </c>
      <c r="I1295" s="200"/>
      <c r="J1295" s="197"/>
      <c r="K1295" s="197"/>
      <c r="L1295" s="201"/>
      <c r="M1295" s="202"/>
      <c r="N1295" s="203"/>
      <c r="O1295" s="203"/>
      <c r="P1295" s="203"/>
      <c r="Q1295" s="203"/>
      <c r="R1295" s="203"/>
      <c r="S1295" s="203"/>
      <c r="T1295" s="204"/>
      <c r="AT1295" s="205" t="s">
        <v>135</v>
      </c>
      <c r="AU1295" s="205" t="s">
        <v>82</v>
      </c>
      <c r="AV1295" s="12" t="s">
        <v>82</v>
      </c>
      <c r="AW1295" s="12" t="s">
        <v>30</v>
      </c>
      <c r="AX1295" s="12" t="s">
        <v>74</v>
      </c>
      <c r="AY1295" s="205" t="s">
        <v>125</v>
      </c>
    </row>
    <row r="1296" spans="1:65" s="13" customFormat="1">
      <c r="B1296" s="206"/>
      <c r="C1296" s="207"/>
      <c r="D1296" s="191" t="s">
        <v>135</v>
      </c>
      <c r="E1296" s="208" t="s">
        <v>1</v>
      </c>
      <c r="F1296" s="209" t="s">
        <v>870</v>
      </c>
      <c r="G1296" s="207"/>
      <c r="H1296" s="210">
        <v>5.7000000000000002E-2</v>
      </c>
      <c r="I1296" s="211"/>
      <c r="J1296" s="207"/>
      <c r="K1296" s="207"/>
      <c r="L1296" s="212"/>
      <c r="M1296" s="213"/>
      <c r="N1296" s="214"/>
      <c r="O1296" s="214"/>
      <c r="P1296" s="214"/>
      <c r="Q1296" s="214"/>
      <c r="R1296" s="214"/>
      <c r="S1296" s="214"/>
      <c r="T1296" s="215"/>
      <c r="AT1296" s="216" t="s">
        <v>135</v>
      </c>
      <c r="AU1296" s="216" t="s">
        <v>82</v>
      </c>
      <c r="AV1296" s="13" t="s">
        <v>84</v>
      </c>
      <c r="AW1296" s="13" t="s">
        <v>30</v>
      </c>
      <c r="AX1296" s="13" t="s">
        <v>74</v>
      </c>
      <c r="AY1296" s="216" t="s">
        <v>125</v>
      </c>
    </row>
    <row r="1297" spans="1:65" s="12" customFormat="1">
      <c r="B1297" s="196"/>
      <c r="C1297" s="197"/>
      <c r="D1297" s="191" t="s">
        <v>135</v>
      </c>
      <c r="E1297" s="198" t="s">
        <v>1</v>
      </c>
      <c r="F1297" s="199" t="s">
        <v>513</v>
      </c>
      <c r="G1297" s="197"/>
      <c r="H1297" s="198" t="s">
        <v>1</v>
      </c>
      <c r="I1297" s="200"/>
      <c r="J1297" s="197"/>
      <c r="K1297" s="197"/>
      <c r="L1297" s="201"/>
      <c r="M1297" s="202"/>
      <c r="N1297" s="203"/>
      <c r="O1297" s="203"/>
      <c r="P1297" s="203"/>
      <c r="Q1297" s="203"/>
      <c r="R1297" s="203"/>
      <c r="S1297" s="203"/>
      <c r="T1297" s="204"/>
      <c r="AT1297" s="205" t="s">
        <v>135</v>
      </c>
      <c r="AU1297" s="205" t="s">
        <v>82</v>
      </c>
      <c r="AV1297" s="12" t="s">
        <v>82</v>
      </c>
      <c r="AW1297" s="12" t="s">
        <v>30</v>
      </c>
      <c r="AX1297" s="12" t="s">
        <v>74</v>
      </c>
      <c r="AY1297" s="205" t="s">
        <v>125</v>
      </c>
    </row>
    <row r="1298" spans="1:65" s="13" customFormat="1">
      <c r="B1298" s="206"/>
      <c r="C1298" s="207"/>
      <c r="D1298" s="191" t="s">
        <v>135</v>
      </c>
      <c r="E1298" s="208" t="s">
        <v>1</v>
      </c>
      <c r="F1298" s="209" t="s">
        <v>871</v>
      </c>
      <c r="G1298" s="207"/>
      <c r="H1298" s="210">
        <v>9.1999999999999998E-2</v>
      </c>
      <c r="I1298" s="211"/>
      <c r="J1298" s="207"/>
      <c r="K1298" s="207"/>
      <c r="L1298" s="212"/>
      <c r="M1298" s="213"/>
      <c r="N1298" s="214"/>
      <c r="O1298" s="214"/>
      <c r="P1298" s="214"/>
      <c r="Q1298" s="214"/>
      <c r="R1298" s="214"/>
      <c r="S1298" s="214"/>
      <c r="T1298" s="215"/>
      <c r="AT1298" s="216" t="s">
        <v>135</v>
      </c>
      <c r="AU1298" s="216" t="s">
        <v>82</v>
      </c>
      <c r="AV1298" s="13" t="s">
        <v>84</v>
      </c>
      <c r="AW1298" s="13" t="s">
        <v>30</v>
      </c>
      <c r="AX1298" s="13" t="s">
        <v>74</v>
      </c>
      <c r="AY1298" s="216" t="s">
        <v>125</v>
      </c>
    </row>
    <row r="1299" spans="1:65" s="14" customFormat="1">
      <c r="B1299" s="217"/>
      <c r="C1299" s="218"/>
      <c r="D1299" s="191" t="s">
        <v>135</v>
      </c>
      <c r="E1299" s="219" t="s">
        <v>1</v>
      </c>
      <c r="F1299" s="220" t="s">
        <v>138</v>
      </c>
      <c r="G1299" s="218"/>
      <c r="H1299" s="221">
        <v>0.43499999999999994</v>
      </c>
      <c r="I1299" s="222"/>
      <c r="J1299" s="218"/>
      <c r="K1299" s="218"/>
      <c r="L1299" s="223"/>
      <c r="M1299" s="224"/>
      <c r="N1299" s="225"/>
      <c r="O1299" s="225"/>
      <c r="P1299" s="225"/>
      <c r="Q1299" s="225"/>
      <c r="R1299" s="225"/>
      <c r="S1299" s="225"/>
      <c r="T1299" s="226"/>
      <c r="AT1299" s="227" t="s">
        <v>135</v>
      </c>
      <c r="AU1299" s="227" t="s">
        <v>82</v>
      </c>
      <c r="AV1299" s="14" t="s">
        <v>132</v>
      </c>
      <c r="AW1299" s="14" t="s">
        <v>30</v>
      </c>
      <c r="AX1299" s="14" t="s">
        <v>82</v>
      </c>
      <c r="AY1299" s="227" t="s">
        <v>125</v>
      </c>
    </row>
    <row r="1300" spans="1:65" s="2" customFormat="1" ht="16.5" customHeight="1">
      <c r="A1300" s="33"/>
      <c r="B1300" s="34"/>
      <c r="C1300" s="228" t="s">
        <v>882</v>
      </c>
      <c r="D1300" s="228" t="s">
        <v>769</v>
      </c>
      <c r="E1300" s="229" t="s">
        <v>883</v>
      </c>
      <c r="F1300" s="230" t="s">
        <v>884</v>
      </c>
      <c r="G1300" s="231" t="s">
        <v>129</v>
      </c>
      <c r="H1300" s="232">
        <v>21.6</v>
      </c>
      <c r="I1300" s="233"/>
      <c r="J1300" s="234">
        <f>ROUND(I1300*H1300,2)</f>
        <v>0</v>
      </c>
      <c r="K1300" s="230" t="s">
        <v>130</v>
      </c>
      <c r="L1300" s="38"/>
      <c r="M1300" s="235" t="s">
        <v>1</v>
      </c>
      <c r="N1300" s="236" t="s">
        <v>39</v>
      </c>
      <c r="O1300" s="70"/>
      <c r="P1300" s="187">
        <f>O1300*H1300</f>
        <v>0</v>
      </c>
      <c r="Q1300" s="187">
        <v>0</v>
      </c>
      <c r="R1300" s="187">
        <f>Q1300*H1300</f>
        <v>0</v>
      </c>
      <c r="S1300" s="187">
        <v>0</v>
      </c>
      <c r="T1300" s="188">
        <f>S1300*H1300</f>
        <v>0</v>
      </c>
      <c r="U1300" s="33"/>
      <c r="V1300" s="33"/>
      <c r="W1300" s="33"/>
      <c r="X1300" s="33"/>
      <c r="Y1300" s="33"/>
      <c r="Z1300" s="33"/>
      <c r="AA1300" s="33"/>
      <c r="AB1300" s="33"/>
      <c r="AC1300" s="33"/>
      <c r="AD1300" s="33"/>
      <c r="AE1300" s="33"/>
      <c r="AR1300" s="189" t="s">
        <v>132</v>
      </c>
      <c r="AT1300" s="189" t="s">
        <v>769</v>
      </c>
      <c r="AU1300" s="189" t="s">
        <v>82</v>
      </c>
      <c r="AY1300" s="16" t="s">
        <v>125</v>
      </c>
      <c r="BE1300" s="190">
        <f>IF(N1300="základní",J1300,0)</f>
        <v>0</v>
      </c>
      <c r="BF1300" s="190">
        <f>IF(N1300="snížená",J1300,0)</f>
        <v>0</v>
      </c>
      <c r="BG1300" s="190">
        <f>IF(N1300="zákl. přenesená",J1300,0)</f>
        <v>0</v>
      </c>
      <c r="BH1300" s="190">
        <f>IF(N1300="sníž. přenesená",J1300,0)</f>
        <v>0</v>
      </c>
      <c r="BI1300" s="190">
        <f>IF(N1300="nulová",J1300,0)</f>
        <v>0</v>
      </c>
      <c r="BJ1300" s="16" t="s">
        <v>82</v>
      </c>
      <c r="BK1300" s="190">
        <f>ROUND(I1300*H1300,2)</f>
        <v>0</v>
      </c>
      <c r="BL1300" s="16" t="s">
        <v>132</v>
      </c>
      <c r="BM1300" s="189" t="s">
        <v>885</v>
      </c>
    </row>
    <row r="1301" spans="1:65" s="2" customFormat="1" ht="58.5">
      <c r="A1301" s="33"/>
      <c r="B1301" s="34"/>
      <c r="C1301" s="35"/>
      <c r="D1301" s="191" t="s">
        <v>134</v>
      </c>
      <c r="E1301" s="35"/>
      <c r="F1301" s="192" t="s">
        <v>886</v>
      </c>
      <c r="G1301" s="35"/>
      <c r="H1301" s="35"/>
      <c r="I1301" s="193"/>
      <c r="J1301" s="35"/>
      <c r="K1301" s="35"/>
      <c r="L1301" s="38"/>
      <c r="M1301" s="194"/>
      <c r="N1301" s="195"/>
      <c r="O1301" s="70"/>
      <c r="P1301" s="70"/>
      <c r="Q1301" s="70"/>
      <c r="R1301" s="70"/>
      <c r="S1301" s="70"/>
      <c r="T1301" s="71"/>
      <c r="U1301" s="33"/>
      <c r="V1301" s="33"/>
      <c r="W1301" s="33"/>
      <c r="X1301" s="33"/>
      <c r="Y1301" s="33"/>
      <c r="Z1301" s="33"/>
      <c r="AA1301" s="33"/>
      <c r="AB1301" s="33"/>
      <c r="AC1301" s="33"/>
      <c r="AD1301" s="33"/>
      <c r="AE1301" s="33"/>
      <c r="AT1301" s="16" t="s">
        <v>134</v>
      </c>
      <c r="AU1301" s="16" t="s">
        <v>82</v>
      </c>
    </row>
    <row r="1302" spans="1:65" s="12" customFormat="1">
      <c r="B1302" s="196"/>
      <c r="C1302" s="197"/>
      <c r="D1302" s="191" t="s">
        <v>135</v>
      </c>
      <c r="E1302" s="198" t="s">
        <v>1</v>
      </c>
      <c r="F1302" s="199" t="s">
        <v>241</v>
      </c>
      <c r="G1302" s="197"/>
      <c r="H1302" s="198" t="s">
        <v>1</v>
      </c>
      <c r="I1302" s="200"/>
      <c r="J1302" s="197"/>
      <c r="K1302" s="197"/>
      <c r="L1302" s="201"/>
      <c r="M1302" s="202"/>
      <c r="N1302" s="203"/>
      <c r="O1302" s="203"/>
      <c r="P1302" s="203"/>
      <c r="Q1302" s="203"/>
      <c r="R1302" s="203"/>
      <c r="S1302" s="203"/>
      <c r="T1302" s="204"/>
      <c r="AT1302" s="205" t="s">
        <v>135</v>
      </c>
      <c r="AU1302" s="205" t="s">
        <v>82</v>
      </c>
      <c r="AV1302" s="12" t="s">
        <v>82</v>
      </c>
      <c r="AW1302" s="12" t="s">
        <v>30</v>
      </c>
      <c r="AX1302" s="12" t="s">
        <v>74</v>
      </c>
      <c r="AY1302" s="205" t="s">
        <v>125</v>
      </c>
    </row>
    <row r="1303" spans="1:65" s="13" customFormat="1">
      <c r="B1303" s="206"/>
      <c r="C1303" s="207"/>
      <c r="D1303" s="191" t="s">
        <v>135</v>
      </c>
      <c r="E1303" s="208" t="s">
        <v>1</v>
      </c>
      <c r="F1303" s="209" t="s">
        <v>887</v>
      </c>
      <c r="G1303" s="207"/>
      <c r="H1303" s="210">
        <v>7.2</v>
      </c>
      <c r="I1303" s="211"/>
      <c r="J1303" s="207"/>
      <c r="K1303" s="207"/>
      <c r="L1303" s="212"/>
      <c r="M1303" s="213"/>
      <c r="N1303" s="214"/>
      <c r="O1303" s="214"/>
      <c r="P1303" s="214"/>
      <c r="Q1303" s="214"/>
      <c r="R1303" s="214"/>
      <c r="S1303" s="214"/>
      <c r="T1303" s="215"/>
      <c r="AT1303" s="216" t="s">
        <v>135</v>
      </c>
      <c r="AU1303" s="216" t="s">
        <v>82</v>
      </c>
      <c r="AV1303" s="13" t="s">
        <v>84</v>
      </c>
      <c r="AW1303" s="13" t="s">
        <v>30</v>
      </c>
      <c r="AX1303" s="13" t="s">
        <v>74</v>
      </c>
      <c r="AY1303" s="216" t="s">
        <v>125</v>
      </c>
    </row>
    <row r="1304" spans="1:65" s="12" customFormat="1">
      <c r="B1304" s="196"/>
      <c r="C1304" s="197"/>
      <c r="D1304" s="191" t="s">
        <v>135</v>
      </c>
      <c r="E1304" s="198" t="s">
        <v>1</v>
      </c>
      <c r="F1304" s="199" t="s">
        <v>242</v>
      </c>
      <c r="G1304" s="197"/>
      <c r="H1304" s="198" t="s">
        <v>1</v>
      </c>
      <c r="I1304" s="200"/>
      <c r="J1304" s="197"/>
      <c r="K1304" s="197"/>
      <c r="L1304" s="201"/>
      <c r="M1304" s="202"/>
      <c r="N1304" s="203"/>
      <c r="O1304" s="203"/>
      <c r="P1304" s="203"/>
      <c r="Q1304" s="203"/>
      <c r="R1304" s="203"/>
      <c r="S1304" s="203"/>
      <c r="T1304" s="204"/>
      <c r="AT1304" s="205" t="s">
        <v>135</v>
      </c>
      <c r="AU1304" s="205" t="s">
        <v>82</v>
      </c>
      <c r="AV1304" s="12" t="s">
        <v>82</v>
      </c>
      <c r="AW1304" s="12" t="s">
        <v>30</v>
      </c>
      <c r="AX1304" s="12" t="s">
        <v>74</v>
      </c>
      <c r="AY1304" s="205" t="s">
        <v>125</v>
      </c>
    </row>
    <row r="1305" spans="1:65" s="13" customFormat="1">
      <c r="B1305" s="206"/>
      <c r="C1305" s="207"/>
      <c r="D1305" s="191" t="s">
        <v>135</v>
      </c>
      <c r="E1305" s="208" t="s">
        <v>1</v>
      </c>
      <c r="F1305" s="209" t="s">
        <v>888</v>
      </c>
      <c r="G1305" s="207"/>
      <c r="H1305" s="210">
        <v>14.4</v>
      </c>
      <c r="I1305" s="211"/>
      <c r="J1305" s="207"/>
      <c r="K1305" s="207"/>
      <c r="L1305" s="212"/>
      <c r="M1305" s="213"/>
      <c r="N1305" s="214"/>
      <c r="O1305" s="214"/>
      <c r="P1305" s="214"/>
      <c r="Q1305" s="214"/>
      <c r="R1305" s="214"/>
      <c r="S1305" s="214"/>
      <c r="T1305" s="215"/>
      <c r="AT1305" s="216" t="s">
        <v>135</v>
      </c>
      <c r="AU1305" s="216" t="s">
        <v>82</v>
      </c>
      <c r="AV1305" s="13" t="s">
        <v>84</v>
      </c>
      <c r="AW1305" s="13" t="s">
        <v>30</v>
      </c>
      <c r="AX1305" s="13" t="s">
        <v>74</v>
      </c>
      <c r="AY1305" s="216" t="s">
        <v>125</v>
      </c>
    </row>
    <row r="1306" spans="1:65" s="14" customFormat="1">
      <c r="B1306" s="217"/>
      <c r="C1306" s="218"/>
      <c r="D1306" s="191" t="s">
        <v>135</v>
      </c>
      <c r="E1306" s="219" t="s">
        <v>1</v>
      </c>
      <c r="F1306" s="220" t="s">
        <v>138</v>
      </c>
      <c r="G1306" s="218"/>
      <c r="H1306" s="221">
        <v>21.6</v>
      </c>
      <c r="I1306" s="222"/>
      <c r="J1306" s="218"/>
      <c r="K1306" s="218"/>
      <c r="L1306" s="223"/>
      <c r="M1306" s="224"/>
      <c r="N1306" s="225"/>
      <c r="O1306" s="225"/>
      <c r="P1306" s="225"/>
      <c r="Q1306" s="225"/>
      <c r="R1306" s="225"/>
      <c r="S1306" s="225"/>
      <c r="T1306" s="226"/>
      <c r="AT1306" s="227" t="s">
        <v>135</v>
      </c>
      <c r="AU1306" s="227" t="s">
        <v>82</v>
      </c>
      <c r="AV1306" s="14" t="s">
        <v>132</v>
      </c>
      <c r="AW1306" s="14" t="s">
        <v>30</v>
      </c>
      <c r="AX1306" s="14" t="s">
        <v>82</v>
      </c>
      <c r="AY1306" s="227" t="s">
        <v>125</v>
      </c>
    </row>
    <row r="1307" spans="1:65" s="2" customFormat="1" ht="16.5" customHeight="1">
      <c r="A1307" s="33"/>
      <c r="B1307" s="34"/>
      <c r="C1307" s="228" t="s">
        <v>889</v>
      </c>
      <c r="D1307" s="228" t="s">
        <v>769</v>
      </c>
      <c r="E1307" s="229" t="s">
        <v>890</v>
      </c>
      <c r="F1307" s="230" t="s">
        <v>891</v>
      </c>
      <c r="G1307" s="231" t="s">
        <v>129</v>
      </c>
      <c r="H1307" s="232">
        <v>7.2</v>
      </c>
      <c r="I1307" s="233"/>
      <c r="J1307" s="234">
        <f>ROUND(I1307*H1307,2)</f>
        <v>0</v>
      </c>
      <c r="K1307" s="230" t="s">
        <v>130</v>
      </c>
      <c r="L1307" s="38"/>
      <c r="M1307" s="235" t="s">
        <v>1</v>
      </c>
      <c r="N1307" s="236" t="s">
        <v>39</v>
      </c>
      <c r="O1307" s="70"/>
      <c r="P1307" s="187">
        <f>O1307*H1307</f>
        <v>0</v>
      </c>
      <c r="Q1307" s="187">
        <v>0</v>
      </c>
      <c r="R1307" s="187">
        <f>Q1307*H1307</f>
        <v>0</v>
      </c>
      <c r="S1307" s="187">
        <v>0</v>
      </c>
      <c r="T1307" s="188">
        <f>S1307*H1307</f>
        <v>0</v>
      </c>
      <c r="U1307" s="33"/>
      <c r="V1307" s="33"/>
      <c r="W1307" s="33"/>
      <c r="X1307" s="33"/>
      <c r="Y1307" s="33"/>
      <c r="Z1307" s="33"/>
      <c r="AA1307" s="33"/>
      <c r="AB1307" s="33"/>
      <c r="AC1307" s="33"/>
      <c r="AD1307" s="33"/>
      <c r="AE1307" s="33"/>
      <c r="AR1307" s="189" t="s">
        <v>132</v>
      </c>
      <c r="AT1307" s="189" t="s">
        <v>769</v>
      </c>
      <c r="AU1307" s="189" t="s">
        <v>82</v>
      </c>
      <c r="AY1307" s="16" t="s">
        <v>125</v>
      </c>
      <c r="BE1307" s="190">
        <f>IF(N1307="základní",J1307,0)</f>
        <v>0</v>
      </c>
      <c r="BF1307" s="190">
        <f>IF(N1307="snížená",J1307,0)</f>
        <v>0</v>
      </c>
      <c r="BG1307" s="190">
        <f>IF(N1307="zákl. přenesená",J1307,0)</f>
        <v>0</v>
      </c>
      <c r="BH1307" s="190">
        <f>IF(N1307="sníž. přenesená",J1307,0)</f>
        <v>0</v>
      </c>
      <c r="BI1307" s="190">
        <f>IF(N1307="nulová",J1307,0)</f>
        <v>0</v>
      </c>
      <c r="BJ1307" s="16" t="s">
        <v>82</v>
      </c>
      <c r="BK1307" s="190">
        <f>ROUND(I1307*H1307,2)</f>
        <v>0</v>
      </c>
      <c r="BL1307" s="16" t="s">
        <v>132</v>
      </c>
      <c r="BM1307" s="189" t="s">
        <v>892</v>
      </c>
    </row>
    <row r="1308" spans="1:65" s="2" customFormat="1" ht="58.5">
      <c r="A1308" s="33"/>
      <c r="B1308" s="34"/>
      <c r="C1308" s="35"/>
      <c r="D1308" s="191" t="s">
        <v>134</v>
      </c>
      <c r="E1308" s="35"/>
      <c r="F1308" s="192" t="s">
        <v>893</v>
      </c>
      <c r="G1308" s="35"/>
      <c r="H1308" s="35"/>
      <c r="I1308" s="193"/>
      <c r="J1308" s="35"/>
      <c r="K1308" s="35"/>
      <c r="L1308" s="38"/>
      <c r="M1308" s="194"/>
      <c r="N1308" s="195"/>
      <c r="O1308" s="70"/>
      <c r="P1308" s="70"/>
      <c r="Q1308" s="70"/>
      <c r="R1308" s="70"/>
      <c r="S1308" s="70"/>
      <c r="T1308" s="71"/>
      <c r="U1308" s="33"/>
      <c r="V1308" s="33"/>
      <c r="W1308" s="33"/>
      <c r="X1308" s="33"/>
      <c r="Y1308" s="33"/>
      <c r="Z1308" s="33"/>
      <c r="AA1308" s="33"/>
      <c r="AB1308" s="33"/>
      <c r="AC1308" s="33"/>
      <c r="AD1308" s="33"/>
      <c r="AE1308" s="33"/>
      <c r="AT1308" s="16" t="s">
        <v>134</v>
      </c>
      <c r="AU1308" s="16" t="s">
        <v>82</v>
      </c>
    </row>
    <row r="1309" spans="1:65" s="12" customFormat="1">
      <c r="B1309" s="196"/>
      <c r="C1309" s="197"/>
      <c r="D1309" s="191" t="s">
        <v>135</v>
      </c>
      <c r="E1309" s="198" t="s">
        <v>1</v>
      </c>
      <c r="F1309" s="199" t="s">
        <v>193</v>
      </c>
      <c r="G1309" s="197"/>
      <c r="H1309" s="198" t="s">
        <v>1</v>
      </c>
      <c r="I1309" s="200"/>
      <c r="J1309" s="197"/>
      <c r="K1309" s="197"/>
      <c r="L1309" s="201"/>
      <c r="M1309" s="202"/>
      <c r="N1309" s="203"/>
      <c r="O1309" s="203"/>
      <c r="P1309" s="203"/>
      <c r="Q1309" s="203"/>
      <c r="R1309" s="203"/>
      <c r="S1309" s="203"/>
      <c r="T1309" s="204"/>
      <c r="AT1309" s="205" t="s">
        <v>135</v>
      </c>
      <c r="AU1309" s="205" t="s">
        <v>82</v>
      </c>
      <c r="AV1309" s="12" t="s">
        <v>82</v>
      </c>
      <c r="AW1309" s="12" t="s">
        <v>30</v>
      </c>
      <c r="AX1309" s="12" t="s">
        <v>74</v>
      </c>
      <c r="AY1309" s="205" t="s">
        <v>125</v>
      </c>
    </row>
    <row r="1310" spans="1:65" s="13" customFormat="1">
      <c r="B1310" s="206"/>
      <c r="C1310" s="207"/>
      <c r="D1310" s="191" t="s">
        <v>135</v>
      </c>
      <c r="E1310" s="208" t="s">
        <v>1</v>
      </c>
      <c r="F1310" s="209" t="s">
        <v>887</v>
      </c>
      <c r="G1310" s="207"/>
      <c r="H1310" s="210">
        <v>7.2</v>
      </c>
      <c r="I1310" s="211"/>
      <c r="J1310" s="207"/>
      <c r="K1310" s="207"/>
      <c r="L1310" s="212"/>
      <c r="M1310" s="213"/>
      <c r="N1310" s="214"/>
      <c r="O1310" s="214"/>
      <c r="P1310" s="214"/>
      <c r="Q1310" s="214"/>
      <c r="R1310" s="214"/>
      <c r="S1310" s="214"/>
      <c r="T1310" s="215"/>
      <c r="AT1310" s="216" t="s">
        <v>135</v>
      </c>
      <c r="AU1310" s="216" t="s">
        <v>82</v>
      </c>
      <c r="AV1310" s="13" t="s">
        <v>84</v>
      </c>
      <c r="AW1310" s="13" t="s">
        <v>30</v>
      </c>
      <c r="AX1310" s="13" t="s">
        <v>74</v>
      </c>
      <c r="AY1310" s="216" t="s">
        <v>125</v>
      </c>
    </row>
    <row r="1311" spans="1:65" s="14" customFormat="1">
      <c r="B1311" s="217"/>
      <c r="C1311" s="218"/>
      <c r="D1311" s="191" t="s">
        <v>135</v>
      </c>
      <c r="E1311" s="219" t="s">
        <v>1</v>
      </c>
      <c r="F1311" s="220" t="s">
        <v>138</v>
      </c>
      <c r="G1311" s="218"/>
      <c r="H1311" s="221">
        <v>7.2</v>
      </c>
      <c r="I1311" s="222"/>
      <c r="J1311" s="218"/>
      <c r="K1311" s="218"/>
      <c r="L1311" s="223"/>
      <c r="M1311" s="224"/>
      <c r="N1311" s="225"/>
      <c r="O1311" s="225"/>
      <c r="P1311" s="225"/>
      <c r="Q1311" s="225"/>
      <c r="R1311" s="225"/>
      <c r="S1311" s="225"/>
      <c r="T1311" s="226"/>
      <c r="AT1311" s="227" t="s">
        <v>135</v>
      </c>
      <c r="AU1311" s="227" t="s">
        <v>82</v>
      </c>
      <c r="AV1311" s="14" t="s">
        <v>132</v>
      </c>
      <c r="AW1311" s="14" t="s">
        <v>30</v>
      </c>
      <c r="AX1311" s="14" t="s">
        <v>82</v>
      </c>
      <c r="AY1311" s="227" t="s">
        <v>125</v>
      </c>
    </row>
    <row r="1312" spans="1:65" s="2" customFormat="1" ht="16.5" customHeight="1">
      <c r="A1312" s="33"/>
      <c r="B1312" s="34"/>
      <c r="C1312" s="228" t="s">
        <v>894</v>
      </c>
      <c r="D1312" s="228" t="s">
        <v>769</v>
      </c>
      <c r="E1312" s="229" t="s">
        <v>895</v>
      </c>
      <c r="F1312" s="230" t="s">
        <v>896</v>
      </c>
      <c r="G1312" s="231" t="s">
        <v>159</v>
      </c>
      <c r="H1312" s="232">
        <v>36</v>
      </c>
      <c r="I1312" s="233"/>
      <c r="J1312" s="234">
        <f>ROUND(I1312*H1312,2)</f>
        <v>0</v>
      </c>
      <c r="K1312" s="230" t="s">
        <v>130</v>
      </c>
      <c r="L1312" s="38"/>
      <c r="M1312" s="235" t="s">
        <v>1</v>
      </c>
      <c r="N1312" s="236" t="s">
        <v>39</v>
      </c>
      <c r="O1312" s="70"/>
      <c r="P1312" s="187">
        <f>O1312*H1312</f>
        <v>0</v>
      </c>
      <c r="Q1312" s="187">
        <v>0</v>
      </c>
      <c r="R1312" s="187">
        <f>Q1312*H1312</f>
        <v>0</v>
      </c>
      <c r="S1312" s="187">
        <v>0</v>
      </c>
      <c r="T1312" s="188">
        <f>S1312*H1312</f>
        <v>0</v>
      </c>
      <c r="U1312" s="33"/>
      <c r="V1312" s="33"/>
      <c r="W1312" s="33"/>
      <c r="X1312" s="33"/>
      <c r="Y1312" s="33"/>
      <c r="Z1312" s="33"/>
      <c r="AA1312" s="33"/>
      <c r="AB1312" s="33"/>
      <c r="AC1312" s="33"/>
      <c r="AD1312" s="33"/>
      <c r="AE1312" s="33"/>
      <c r="AR1312" s="189" t="s">
        <v>132</v>
      </c>
      <c r="AT1312" s="189" t="s">
        <v>769</v>
      </c>
      <c r="AU1312" s="189" t="s">
        <v>82</v>
      </c>
      <c r="AY1312" s="16" t="s">
        <v>125</v>
      </c>
      <c r="BE1312" s="190">
        <f>IF(N1312="základní",J1312,0)</f>
        <v>0</v>
      </c>
      <c r="BF1312" s="190">
        <f>IF(N1312="snížená",J1312,0)</f>
        <v>0</v>
      </c>
      <c r="BG1312" s="190">
        <f>IF(N1312="zákl. přenesená",J1312,0)</f>
        <v>0</v>
      </c>
      <c r="BH1312" s="190">
        <f>IF(N1312="sníž. přenesená",J1312,0)</f>
        <v>0</v>
      </c>
      <c r="BI1312" s="190">
        <f>IF(N1312="nulová",J1312,0)</f>
        <v>0</v>
      </c>
      <c r="BJ1312" s="16" t="s">
        <v>82</v>
      </c>
      <c r="BK1312" s="190">
        <f>ROUND(I1312*H1312,2)</f>
        <v>0</v>
      </c>
      <c r="BL1312" s="16" t="s">
        <v>132</v>
      </c>
      <c r="BM1312" s="189" t="s">
        <v>897</v>
      </c>
    </row>
    <row r="1313" spans="1:65" s="2" customFormat="1" ht="39">
      <c r="A1313" s="33"/>
      <c r="B1313" s="34"/>
      <c r="C1313" s="35"/>
      <c r="D1313" s="191" t="s">
        <v>134</v>
      </c>
      <c r="E1313" s="35"/>
      <c r="F1313" s="192" t="s">
        <v>898</v>
      </c>
      <c r="G1313" s="35"/>
      <c r="H1313" s="35"/>
      <c r="I1313" s="193"/>
      <c r="J1313" s="35"/>
      <c r="K1313" s="35"/>
      <c r="L1313" s="38"/>
      <c r="M1313" s="194"/>
      <c r="N1313" s="195"/>
      <c r="O1313" s="70"/>
      <c r="P1313" s="70"/>
      <c r="Q1313" s="70"/>
      <c r="R1313" s="70"/>
      <c r="S1313" s="70"/>
      <c r="T1313" s="71"/>
      <c r="U1313" s="33"/>
      <c r="V1313" s="33"/>
      <c r="W1313" s="33"/>
      <c r="X1313" s="33"/>
      <c r="Y1313" s="33"/>
      <c r="Z1313" s="33"/>
      <c r="AA1313" s="33"/>
      <c r="AB1313" s="33"/>
      <c r="AC1313" s="33"/>
      <c r="AD1313" s="33"/>
      <c r="AE1313" s="33"/>
      <c r="AT1313" s="16" t="s">
        <v>134</v>
      </c>
      <c r="AU1313" s="16" t="s">
        <v>82</v>
      </c>
    </row>
    <row r="1314" spans="1:65" s="12" customFormat="1">
      <c r="B1314" s="196"/>
      <c r="C1314" s="197"/>
      <c r="D1314" s="191" t="s">
        <v>135</v>
      </c>
      <c r="E1314" s="198" t="s">
        <v>1</v>
      </c>
      <c r="F1314" s="199" t="s">
        <v>899</v>
      </c>
      <c r="G1314" s="197"/>
      <c r="H1314" s="198" t="s">
        <v>1</v>
      </c>
      <c r="I1314" s="200"/>
      <c r="J1314" s="197"/>
      <c r="K1314" s="197"/>
      <c r="L1314" s="201"/>
      <c r="M1314" s="202"/>
      <c r="N1314" s="203"/>
      <c r="O1314" s="203"/>
      <c r="P1314" s="203"/>
      <c r="Q1314" s="203"/>
      <c r="R1314" s="203"/>
      <c r="S1314" s="203"/>
      <c r="T1314" s="204"/>
      <c r="AT1314" s="205" t="s">
        <v>135</v>
      </c>
      <c r="AU1314" s="205" t="s">
        <v>82</v>
      </c>
      <c r="AV1314" s="12" t="s">
        <v>82</v>
      </c>
      <c r="AW1314" s="12" t="s">
        <v>30</v>
      </c>
      <c r="AX1314" s="12" t="s">
        <v>74</v>
      </c>
      <c r="AY1314" s="205" t="s">
        <v>125</v>
      </c>
    </row>
    <row r="1315" spans="1:65" s="13" customFormat="1">
      <c r="B1315" s="206"/>
      <c r="C1315" s="207"/>
      <c r="D1315" s="191" t="s">
        <v>135</v>
      </c>
      <c r="E1315" s="208" t="s">
        <v>1</v>
      </c>
      <c r="F1315" s="209" t="s">
        <v>497</v>
      </c>
      <c r="G1315" s="207"/>
      <c r="H1315" s="210">
        <v>36</v>
      </c>
      <c r="I1315" s="211"/>
      <c r="J1315" s="207"/>
      <c r="K1315" s="207"/>
      <c r="L1315" s="212"/>
      <c r="M1315" s="213"/>
      <c r="N1315" s="214"/>
      <c r="O1315" s="214"/>
      <c r="P1315" s="214"/>
      <c r="Q1315" s="214"/>
      <c r="R1315" s="214"/>
      <c r="S1315" s="214"/>
      <c r="T1315" s="215"/>
      <c r="AT1315" s="216" t="s">
        <v>135</v>
      </c>
      <c r="AU1315" s="216" t="s">
        <v>82</v>
      </c>
      <c r="AV1315" s="13" t="s">
        <v>84</v>
      </c>
      <c r="AW1315" s="13" t="s">
        <v>30</v>
      </c>
      <c r="AX1315" s="13" t="s">
        <v>74</v>
      </c>
      <c r="AY1315" s="216" t="s">
        <v>125</v>
      </c>
    </row>
    <row r="1316" spans="1:65" s="14" customFormat="1">
      <c r="B1316" s="217"/>
      <c r="C1316" s="218"/>
      <c r="D1316" s="191" t="s">
        <v>135</v>
      </c>
      <c r="E1316" s="219" t="s">
        <v>1</v>
      </c>
      <c r="F1316" s="220" t="s">
        <v>138</v>
      </c>
      <c r="G1316" s="218"/>
      <c r="H1316" s="221">
        <v>36</v>
      </c>
      <c r="I1316" s="222"/>
      <c r="J1316" s="218"/>
      <c r="K1316" s="218"/>
      <c r="L1316" s="223"/>
      <c r="M1316" s="224"/>
      <c r="N1316" s="225"/>
      <c r="O1316" s="225"/>
      <c r="P1316" s="225"/>
      <c r="Q1316" s="225"/>
      <c r="R1316" s="225"/>
      <c r="S1316" s="225"/>
      <c r="T1316" s="226"/>
      <c r="AT1316" s="227" t="s">
        <v>135</v>
      </c>
      <c r="AU1316" s="227" t="s">
        <v>82</v>
      </c>
      <c r="AV1316" s="14" t="s">
        <v>132</v>
      </c>
      <c r="AW1316" s="14" t="s">
        <v>30</v>
      </c>
      <c r="AX1316" s="14" t="s">
        <v>82</v>
      </c>
      <c r="AY1316" s="227" t="s">
        <v>125</v>
      </c>
    </row>
    <row r="1317" spans="1:65" s="2" customFormat="1" ht="16.5" customHeight="1">
      <c r="A1317" s="33"/>
      <c r="B1317" s="34"/>
      <c r="C1317" s="228" t="s">
        <v>900</v>
      </c>
      <c r="D1317" s="228" t="s">
        <v>769</v>
      </c>
      <c r="E1317" s="229" t="s">
        <v>901</v>
      </c>
      <c r="F1317" s="230" t="s">
        <v>902</v>
      </c>
      <c r="G1317" s="231" t="s">
        <v>159</v>
      </c>
      <c r="H1317" s="232">
        <v>8</v>
      </c>
      <c r="I1317" s="233"/>
      <c r="J1317" s="234">
        <f>ROUND(I1317*H1317,2)</f>
        <v>0</v>
      </c>
      <c r="K1317" s="230" t="s">
        <v>130</v>
      </c>
      <c r="L1317" s="38"/>
      <c r="M1317" s="235" t="s">
        <v>1</v>
      </c>
      <c r="N1317" s="236" t="s">
        <v>39</v>
      </c>
      <c r="O1317" s="70"/>
      <c r="P1317" s="187">
        <f>O1317*H1317</f>
        <v>0</v>
      </c>
      <c r="Q1317" s="187">
        <v>0</v>
      </c>
      <c r="R1317" s="187">
        <f>Q1317*H1317</f>
        <v>0</v>
      </c>
      <c r="S1317" s="187">
        <v>0</v>
      </c>
      <c r="T1317" s="188">
        <f>S1317*H1317</f>
        <v>0</v>
      </c>
      <c r="U1317" s="33"/>
      <c r="V1317" s="33"/>
      <c r="W1317" s="33"/>
      <c r="X1317" s="33"/>
      <c r="Y1317" s="33"/>
      <c r="Z1317" s="33"/>
      <c r="AA1317" s="33"/>
      <c r="AB1317" s="33"/>
      <c r="AC1317" s="33"/>
      <c r="AD1317" s="33"/>
      <c r="AE1317" s="33"/>
      <c r="AR1317" s="189" t="s">
        <v>132</v>
      </c>
      <c r="AT1317" s="189" t="s">
        <v>769</v>
      </c>
      <c r="AU1317" s="189" t="s">
        <v>82</v>
      </c>
      <c r="AY1317" s="16" t="s">
        <v>125</v>
      </c>
      <c r="BE1317" s="190">
        <f>IF(N1317="základní",J1317,0)</f>
        <v>0</v>
      </c>
      <c r="BF1317" s="190">
        <f>IF(N1317="snížená",J1317,0)</f>
        <v>0</v>
      </c>
      <c r="BG1317" s="190">
        <f>IF(N1317="zákl. přenesená",J1317,0)</f>
        <v>0</v>
      </c>
      <c r="BH1317" s="190">
        <f>IF(N1317="sníž. přenesená",J1317,0)</f>
        <v>0</v>
      </c>
      <c r="BI1317" s="190">
        <f>IF(N1317="nulová",J1317,0)</f>
        <v>0</v>
      </c>
      <c r="BJ1317" s="16" t="s">
        <v>82</v>
      </c>
      <c r="BK1317" s="190">
        <f>ROUND(I1317*H1317,2)</f>
        <v>0</v>
      </c>
      <c r="BL1317" s="16" t="s">
        <v>132</v>
      </c>
      <c r="BM1317" s="189" t="s">
        <v>903</v>
      </c>
    </row>
    <row r="1318" spans="1:65" s="2" customFormat="1" ht="29.25">
      <c r="A1318" s="33"/>
      <c r="B1318" s="34"/>
      <c r="C1318" s="35"/>
      <c r="D1318" s="191" t="s">
        <v>134</v>
      </c>
      <c r="E1318" s="35"/>
      <c r="F1318" s="192" t="s">
        <v>904</v>
      </c>
      <c r="G1318" s="35"/>
      <c r="H1318" s="35"/>
      <c r="I1318" s="193"/>
      <c r="J1318" s="35"/>
      <c r="K1318" s="35"/>
      <c r="L1318" s="38"/>
      <c r="M1318" s="194"/>
      <c r="N1318" s="195"/>
      <c r="O1318" s="70"/>
      <c r="P1318" s="70"/>
      <c r="Q1318" s="70"/>
      <c r="R1318" s="70"/>
      <c r="S1318" s="70"/>
      <c r="T1318" s="71"/>
      <c r="U1318" s="33"/>
      <c r="V1318" s="33"/>
      <c r="W1318" s="33"/>
      <c r="X1318" s="33"/>
      <c r="Y1318" s="33"/>
      <c r="Z1318" s="33"/>
      <c r="AA1318" s="33"/>
      <c r="AB1318" s="33"/>
      <c r="AC1318" s="33"/>
      <c r="AD1318" s="33"/>
      <c r="AE1318" s="33"/>
      <c r="AT1318" s="16" t="s">
        <v>134</v>
      </c>
      <c r="AU1318" s="16" t="s">
        <v>82</v>
      </c>
    </row>
    <row r="1319" spans="1:65" s="12" customFormat="1">
      <c r="B1319" s="196"/>
      <c r="C1319" s="197"/>
      <c r="D1319" s="191" t="s">
        <v>135</v>
      </c>
      <c r="E1319" s="198" t="s">
        <v>1</v>
      </c>
      <c r="F1319" s="199" t="s">
        <v>414</v>
      </c>
      <c r="G1319" s="197"/>
      <c r="H1319" s="198" t="s">
        <v>1</v>
      </c>
      <c r="I1319" s="200"/>
      <c r="J1319" s="197"/>
      <c r="K1319" s="197"/>
      <c r="L1319" s="201"/>
      <c r="M1319" s="202"/>
      <c r="N1319" s="203"/>
      <c r="O1319" s="203"/>
      <c r="P1319" s="203"/>
      <c r="Q1319" s="203"/>
      <c r="R1319" s="203"/>
      <c r="S1319" s="203"/>
      <c r="T1319" s="204"/>
      <c r="AT1319" s="205" t="s">
        <v>135</v>
      </c>
      <c r="AU1319" s="205" t="s">
        <v>82</v>
      </c>
      <c r="AV1319" s="12" t="s">
        <v>82</v>
      </c>
      <c r="AW1319" s="12" t="s">
        <v>30</v>
      </c>
      <c r="AX1319" s="12" t="s">
        <v>74</v>
      </c>
      <c r="AY1319" s="205" t="s">
        <v>125</v>
      </c>
    </row>
    <row r="1320" spans="1:65" s="13" customFormat="1">
      <c r="B1320" s="206"/>
      <c r="C1320" s="207"/>
      <c r="D1320" s="191" t="s">
        <v>135</v>
      </c>
      <c r="E1320" s="208" t="s">
        <v>1</v>
      </c>
      <c r="F1320" s="209" t="s">
        <v>84</v>
      </c>
      <c r="G1320" s="207"/>
      <c r="H1320" s="210">
        <v>2</v>
      </c>
      <c r="I1320" s="211"/>
      <c r="J1320" s="207"/>
      <c r="K1320" s="207"/>
      <c r="L1320" s="212"/>
      <c r="M1320" s="213"/>
      <c r="N1320" s="214"/>
      <c r="O1320" s="214"/>
      <c r="P1320" s="214"/>
      <c r="Q1320" s="214"/>
      <c r="R1320" s="214"/>
      <c r="S1320" s="214"/>
      <c r="T1320" s="215"/>
      <c r="AT1320" s="216" t="s">
        <v>135</v>
      </c>
      <c r="AU1320" s="216" t="s">
        <v>82</v>
      </c>
      <c r="AV1320" s="13" t="s">
        <v>84</v>
      </c>
      <c r="AW1320" s="13" t="s">
        <v>30</v>
      </c>
      <c r="AX1320" s="13" t="s">
        <v>74</v>
      </c>
      <c r="AY1320" s="216" t="s">
        <v>125</v>
      </c>
    </row>
    <row r="1321" spans="1:65" s="12" customFormat="1">
      <c r="B1321" s="196"/>
      <c r="C1321" s="197"/>
      <c r="D1321" s="191" t="s">
        <v>135</v>
      </c>
      <c r="E1321" s="198" t="s">
        <v>1</v>
      </c>
      <c r="F1321" s="199" t="s">
        <v>679</v>
      </c>
      <c r="G1321" s="197"/>
      <c r="H1321" s="198" t="s">
        <v>1</v>
      </c>
      <c r="I1321" s="200"/>
      <c r="J1321" s="197"/>
      <c r="K1321" s="197"/>
      <c r="L1321" s="201"/>
      <c r="M1321" s="202"/>
      <c r="N1321" s="203"/>
      <c r="O1321" s="203"/>
      <c r="P1321" s="203"/>
      <c r="Q1321" s="203"/>
      <c r="R1321" s="203"/>
      <c r="S1321" s="203"/>
      <c r="T1321" s="204"/>
      <c r="AT1321" s="205" t="s">
        <v>135</v>
      </c>
      <c r="AU1321" s="205" t="s">
        <v>82</v>
      </c>
      <c r="AV1321" s="12" t="s">
        <v>82</v>
      </c>
      <c r="AW1321" s="12" t="s">
        <v>30</v>
      </c>
      <c r="AX1321" s="12" t="s">
        <v>74</v>
      </c>
      <c r="AY1321" s="205" t="s">
        <v>125</v>
      </c>
    </row>
    <row r="1322" spans="1:65" s="13" customFormat="1">
      <c r="B1322" s="206"/>
      <c r="C1322" s="207"/>
      <c r="D1322" s="191" t="s">
        <v>135</v>
      </c>
      <c r="E1322" s="208" t="s">
        <v>1</v>
      </c>
      <c r="F1322" s="209" t="s">
        <v>243</v>
      </c>
      <c r="G1322" s="207"/>
      <c r="H1322" s="210">
        <v>4</v>
      </c>
      <c r="I1322" s="211"/>
      <c r="J1322" s="207"/>
      <c r="K1322" s="207"/>
      <c r="L1322" s="212"/>
      <c r="M1322" s="213"/>
      <c r="N1322" s="214"/>
      <c r="O1322" s="214"/>
      <c r="P1322" s="214"/>
      <c r="Q1322" s="214"/>
      <c r="R1322" s="214"/>
      <c r="S1322" s="214"/>
      <c r="T1322" s="215"/>
      <c r="AT1322" s="216" t="s">
        <v>135</v>
      </c>
      <c r="AU1322" s="216" t="s">
        <v>82</v>
      </c>
      <c r="AV1322" s="13" t="s">
        <v>84</v>
      </c>
      <c r="AW1322" s="13" t="s">
        <v>30</v>
      </c>
      <c r="AX1322" s="13" t="s">
        <v>74</v>
      </c>
      <c r="AY1322" s="216" t="s">
        <v>125</v>
      </c>
    </row>
    <row r="1323" spans="1:65" s="12" customFormat="1">
      <c r="B1323" s="196"/>
      <c r="C1323" s="197"/>
      <c r="D1323" s="191" t="s">
        <v>135</v>
      </c>
      <c r="E1323" s="198" t="s">
        <v>1</v>
      </c>
      <c r="F1323" s="199" t="s">
        <v>193</v>
      </c>
      <c r="G1323" s="197"/>
      <c r="H1323" s="198" t="s">
        <v>1</v>
      </c>
      <c r="I1323" s="200"/>
      <c r="J1323" s="197"/>
      <c r="K1323" s="197"/>
      <c r="L1323" s="201"/>
      <c r="M1323" s="202"/>
      <c r="N1323" s="203"/>
      <c r="O1323" s="203"/>
      <c r="P1323" s="203"/>
      <c r="Q1323" s="203"/>
      <c r="R1323" s="203"/>
      <c r="S1323" s="203"/>
      <c r="T1323" s="204"/>
      <c r="AT1323" s="205" t="s">
        <v>135</v>
      </c>
      <c r="AU1323" s="205" t="s">
        <v>82</v>
      </c>
      <c r="AV1323" s="12" t="s">
        <v>82</v>
      </c>
      <c r="AW1323" s="12" t="s">
        <v>30</v>
      </c>
      <c r="AX1323" s="12" t="s">
        <v>74</v>
      </c>
      <c r="AY1323" s="205" t="s">
        <v>125</v>
      </c>
    </row>
    <row r="1324" spans="1:65" s="13" customFormat="1">
      <c r="B1324" s="206"/>
      <c r="C1324" s="207"/>
      <c r="D1324" s="191" t="s">
        <v>135</v>
      </c>
      <c r="E1324" s="208" t="s">
        <v>1</v>
      </c>
      <c r="F1324" s="209" t="s">
        <v>84</v>
      </c>
      <c r="G1324" s="207"/>
      <c r="H1324" s="210">
        <v>2</v>
      </c>
      <c r="I1324" s="211"/>
      <c r="J1324" s="207"/>
      <c r="K1324" s="207"/>
      <c r="L1324" s="212"/>
      <c r="M1324" s="213"/>
      <c r="N1324" s="214"/>
      <c r="O1324" s="214"/>
      <c r="P1324" s="214"/>
      <c r="Q1324" s="214"/>
      <c r="R1324" s="214"/>
      <c r="S1324" s="214"/>
      <c r="T1324" s="215"/>
      <c r="AT1324" s="216" t="s">
        <v>135</v>
      </c>
      <c r="AU1324" s="216" t="s">
        <v>82</v>
      </c>
      <c r="AV1324" s="13" t="s">
        <v>84</v>
      </c>
      <c r="AW1324" s="13" t="s">
        <v>30</v>
      </c>
      <c r="AX1324" s="13" t="s">
        <v>74</v>
      </c>
      <c r="AY1324" s="216" t="s">
        <v>125</v>
      </c>
    </row>
    <row r="1325" spans="1:65" s="14" customFormat="1">
      <c r="B1325" s="217"/>
      <c r="C1325" s="218"/>
      <c r="D1325" s="191" t="s">
        <v>135</v>
      </c>
      <c r="E1325" s="219" t="s">
        <v>1</v>
      </c>
      <c r="F1325" s="220" t="s">
        <v>138</v>
      </c>
      <c r="G1325" s="218"/>
      <c r="H1325" s="221">
        <v>8</v>
      </c>
      <c r="I1325" s="222"/>
      <c r="J1325" s="218"/>
      <c r="K1325" s="218"/>
      <c r="L1325" s="223"/>
      <c r="M1325" s="224"/>
      <c r="N1325" s="225"/>
      <c r="O1325" s="225"/>
      <c r="P1325" s="225"/>
      <c r="Q1325" s="225"/>
      <c r="R1325" s="225"/>
      <c r="S1325" s="225"/>
      <c r="T1325" s="226"/>
      <c r="AT1325" s="227" t="s">
        <v>135</v>
      </c>
      <c r="AU1325" s="227" t="s">
        <v>82</v>
      </c>
      <c r="AV1325" s="14" t="s">
        <v>132</v>
      </c>
      <c r="AW1325" s="14" t="s">
        <v>30</v>
      </c>
      <c r="AX1325" s="14" t="s">
        <v>82</v>
      </c>
      <c r="AY1325" s="227" t="s">
        <v>125</v>
      </c>
    </row>
    <row r="1326" spans="1:65" s="2" customFormat="1" ht="21.75" customHeight="1">
      <c r="A1326" s="33"/>
      <c r="B1326" s="34"/>
      <c r="C1326" s="228" t="s">
        <v>905</v>
      </c>
      <c r="D1326" s="228" t="s">
        <v>769</v>
      </c>
      <c r="E1326" s="229" t="s">
        <v>906</v>
      </c>
      <c r="F1326" s="230" t="s">
        <v>907</v>
      </c>
      <c r="G1326" s="231" t="s">
        <v>159</v>
      </c>
      <c r="H1326" s="232">
        <v>33</v>
      </c>
      <c r="I1326" s="233"/>
      <c r="J1326" s="234">
        <f>ROUND(I1326*H1326,2)</f>
        <v>0</v>
      </c>
      <c r="K1326" s="230" t="s">
        <v>130</v>
      </c>
      <c r="L1326" s="38"/>
      <c r="M1326" s="235" t="s">
        <v>1</v>
      </c>
      <c r="N1326" s="236" t="s">
        <v>39</v>
      </c>
      <c r="O1326" s="70"/>
      <c r="P1326" s="187">
        <f>O1326*H1326</f>
        <v>0</v>
      </c>
      <c r="Q1326" s="187">
        <v>0</v>
      </c>
      <c r="R1326" s="187">
        <f>Q1326*H1326</f>
        <v>0</v>
      </c>
      <c r="S1326" s="187">
        <v>0</v>
      </c>
      <c r="T1326" s="188">
        <f>S1326*H1326</f>
        <v>0</v>
      </c>
      <c r="U1326" s="33"/>
      <c r="V1326" s="33"/>
      <c r="W1326" s="33"/>
      <c r="X1326" s="33"/>
      <c r="Y1326" s="33"/>
      <c r="Z1326" s="33"/>
      <c r="AA1326" s="33"/>
      <c r="AB1326" s="33"/>
      <c r="AC1326" s="33"/>
      <c r="AD1326" s="33"/>
      <c r="AE1326" s="33"/>
      <c r="AR1326" s="189" t="s">
        <v>132</v>
      </c>
      <c r="AT1326" s="189" t="s">
        <v>769</v>
      </c>
      <c r="AU1326" s="189" t="s">
        <v>82</v>
      </c>
      <c r="AY1326" s="16" t="s">
        <v>125</v>
      </c>
      <c r="BE1326" s="190">
        <f>IF(N1326="základní",J1326,0)</f>
        <v>0</v>
      </c>
      <c r="BF1326" s="190">
        <f>IF(N1326="snížená",J1326,0)</f>
        <v>0</v>
      </c>
      <c r="BG1326" s="190">
        <f>IF(N1326="zákl. přenesená",J1326,0)</f>
        <v>0</v>
      </c>
      <c r="BH1326" s="190">
        <f>IF(N1326="sníž. přenesená",J1326,0)</f>
        <v>0</v>
      </c>
      <c r="BI1326" s="190">
        <f>IF(N1326="nulová",J1326,0)</f>
        <v>0</v>
      </c>
      <c r="BJ1326" s="16" t="s">
        <v>82</v>
      </c>
      <c r="BK1326" s="190">
        <f>ROUND(I1326*H1326,2)</f>
        <v>0</v>
      </c>
      <c r="BL1326" s="16" t="s">
        <v>132</v>
      </c>
      <c r="BM1326" s="189" t="s">
        <v>908</v>
      </c>
    </row>
    <row r="1327" spans="1:65" s="2" customFormat="1" ht="29.25">
      <c r="A1327" s="33"/>
      <c r="B1327" s="34"/>
      <c r="C1327" s="35"/>
      <c r="D1327" s="191" t="s">
        <v>134</v>
      </c>
      <c r="E1327" s="35"/>
      <c r="F1327" s="192" t="s">
        <v>909</v>
      </c>
      <c r="G1327" s="35"/>
      <c r="H1327" s="35"/>
      <c r="I1327" s="193"/>
      <c r="J1327" s="35"/>
      <c r="K1327" s="35"/>
      <c r="L1327" s="38"/>
      <c r="M1327" s="194"/>
      <c r="N1327" s="195"/>
      <c r="O1327" s="70"/>
      <c r="P1327" s="70"/>
      <c r="Q1327" s="70"/>
      <c r="R1327" s="70"/>
      <c r="S1327" s="70"/>
      <c r="T1327" s="71"/>
      <c r="U1327" s="33"/>
      <c r="V1327" s="33"/>
      <c r="W1327" s="33"/>
      <c r="X1327" s="33"/>
      <c r="Y1327" s="33"/>
      <c r="Z1327" s="33"/>
      <c r="AA1327" s="33"/>
      <c r="AB1327" s="33"/>
      <c r="AC1327" s="33"/>
      <c r="AD1327" s="33"/>
      <c r="AE1327" s="33"/>
      <c r="AT1327" s="16" t="s">
        <v>134</v>
      </c>
      <c r="AU1327" s="16" t="s">
        <v>82</v>
      </c>
    </row>
    <row r="1328" spans="1:65" s="12" customFormat="1">
      <c r="B1328" s="196"/>
      <c r="C1328" s="197"/>
      <c r="D1328" s="191" t="s">
        <v>135</v>
      </c>
      <c r="E1328" s="198" t="s">
        <v>1</v>
      </c>
      <c r="F1328" s="199" t="s">
        <v>414</v>
      </c>
      <c r="G1328" s="197"/>
      <c r="H1328" s="198" t="s">
        <v>1</v>
      </c>
      <c r="I1328" s="200"/>
      <c r="J1328" s="197"/>
      <c r="K1328" s="197"/>
      <c r="L1328" s="201"/>
      <c r="M1328" s="202"/>
      <c r="N1328" s="203"/>
      <c r="O1328" s="203"/>
      <c r="P1328" s="203"/>
      <c r="Q1328" s="203"/>
      <c r="R1328" s="203"/>
      <c r="S1328" s="203"/>
      <c r="T1328" s="204"/>
      <c r="AT1328" s="205" t="s">
        <v>135</v>
      </c>
      <c r="AU1328" s="205" t="s">
        <v>82</v>
      </c>
      <c r="AV1328" s="12" t="s">
        <v>82</v>
      </c>
      <c r="AW1328" s="12" t="s">
        <v>30</v>
      </c>
      <c r="AX1328" s="12" t="s">
        <v>74</v>
      </c>
      <c r="AY1328" s="205" t="s">
        <v>125</v>
      </c>
    </row>
    <row r="1329" spans="1:65" s="13" customFormat="1">
      <c r="B1329" s="206"/>
      <c r="C1329" s="207"/>
      <c r="D1329" s="191" t="s">
        <v>135</v>
      </c>
      <c r="E1329" s="208" t="s">
        <v>1</v>
      </c>
      <c r="F1329" s="209" t="s">
        <v>181</v>
      </c>
      <c r="G1329" s="207"/>
      <c r="H1329" s="210">
        <v>6</v>
      </c>
      <c r="I1329" s="211"/>
      <c r="J1329" s="207"/>
      <c r="K1329" s="207"/>
      <c r="L1329" s="212"/>
      <c r="M1329" s="213"/>
      <c r="N1329" s="214"/>
      <c r="O1329" s="214"/>
      <c r="P1329" s="214"/>
      <c r="Q1329" s="214"/>
      <c r="R1329" s="214"/>
      <c r="S1329" s="214"/>
      <c r="T1329" s="215"/>
      <c r="AT1329" s="216" t="s">
        <v>135</v>
      </c>
      <c r="AU1329" s="216" t="s">
        <v>82</v>
      </c>
      <c r="AV1329" s="13" t="s">
        <v>84</v>
      </c>
      <c r="AW1329" s="13" t="s">
        <v>30</v>
      </c>
      <c r="AX1329" s="13" t="s">
        <v>74</v>
      </c>
      <c r="AY1329" s="216" t="s">
        <v>125</v>
      </c>
    </row>
    <row r="1330" spans="1:65" s="12" customFormat="1">
      <c r="B1330" s="196"/>
      <c r="C1330" s="197"/>
      <c r="D1330" s="191" t="s">
        <v>135</v>
      </c>
      <c r="E1330" s="198" t="s">
        <v>1</v>
      </c>
      <c r="F1330" s="199" t="s">
        <v>679</v>
      </c>
      <c r="G1330" s="197"/>
      <c r="H1330" s="198" t="s">
        <v>1</v>
      </c>
      <c r="I1330" s="200"/>
      <c r="J1330" s="197"/>
      <c r="K1330" s="197"/>
      <c r="L1330" s="201"/>
      <c r="M1330" s="202"/>
      <c r="N1330" s="203"/>
      <c r="O1330" s="203"/>
      <c r="P1330" s="203"/>
      <c r="Q1330" s="203"/>
      <c r="R1330" s="203"/>
      <c r="S1330" s="203"/>
      <c r="T1330" s="204"/>
      <c r="AT1330" s="205" t="s">
        <v>135</v>
      </c>
      <c r="AU1330" s="205" t="s">
        <v>82</v>
      </c>
      <c r="AV1330" s="12" t="s">
        <v>82</v>
      </c>
      <c r="AW1330" s="12" t="s">
        <v>30</v>
      </c>
      <c r="AX1330" s="12" t="s">
        <v>74</v>
      </c>
      <c r="AY1330" s="205" t="s">
        <v>125</v>
      </c>
    </row>
    <row r="1331" spans="1:65" s="13" customFormat="1">
      <c r="B1331" s="206"/>
      <c r="C1331" s="207"/>
      <c r="D1331" s="191" t="s">
        <v>135</v>
      </c>
      <c r="E1331" s="208" t="s">
        <v>1</v>
      </c>
      <c r="F1331" s="209" t="s">
        <v>910</v>
      </c>
      <c r="G1331" s="207"/>
      <c r="H1331" s="210">
        <v>12</v>
      </c>
      <c r="I1331" s="211"/>
      <c r="J1331" s="207"/>
      <c r="K1331" s="207"/>
      <c r="L1331" s="212"/>
      <c r="M1331" s="213"/>
      <c r="N1331" s="214"/>
      <c r="O1331" s="214"/>
      <c r="P1331" s="214"/>
      <c r="Q1331" s="214"/>
      <c r="R1331" s="214"/>
      <c r="S1331" s="214"/>
      <c r="T1331" s="215"/>
      <c r="AT1331" s="216" t="s">
        <v>135</v>
      </c>
      <c r="AU1331" s="216" t="s">
        <v>82</v>
      </c>
      <c r="AV1331" s="13" t="s">
        <v>84</v>
      </c>
      <c r="AW1331" s="13" t="s">
        <v>30</v>
      </c>
      <c r="AX1331" s="13" t="s">
        <v>74</v>
      </c>
      <c r="AY1331" s="216" t="s">
        <v>125</v>
      </c>
    </row>
    <row r="1332" spans="1:65" s="12" customFormat="1">
      <c r="B1332" s="196"/>
      <c r="C1332" s="197"/>
      <c r="D1332" s="191" t="s">
        <v>135</v>
      </c>
      <c r="E1332" s="198" t="s">
        <v>1</v>
      </c>
      <c r="F1332" s="199" t="s">
        <v>911</v>
      </c>
      <c r="G1332" s="197"/>
      <c r="H1332" s="198" t="s">
        <v>1</v>
      </c>
      <c r="I1332" s="200"/>
      <c r="J1332" s="197"/>
      <c r="K1332" s="197"/>
      <c r="L1332" s="201"/>
      <c r="M1332" s="202"/>
      <c r="N1332" s="203"/>
      <c r="O1332" s="203"/>
      <c r="P1332" s="203"/>
      <c r="Q1332" s="203"/>
      <c r="R1332" s="203"/>
      <c r="S1332" s="203"/>
      <c r="T1332" s="204"/>
      <c r="AT1332" s="205" t="s">
        <v>135</v>
      </c>
      <c r="AU1332" s="205" t="s">
        <v>82</v>
      </c>
      <c r="AV1332" s="12" t="s">
        <v>82</v>
      </c>
      <c r="AW1332" s="12" t="s">
        <v>30</v>
      </c>
      <c r="AX1332" s="12" t="s">
        <v>74</v>
      </c>
      <c r="AY1332" s="205" t="s">
        <v>125</v>
      </c>
    </row>
    <row r="1333" spans="1:65" s="13" customFormat="1">
      <c r="B1333" s="206"/>
      <c r="C1333" s="207"/>
      <c r="D1333" s="191" t="s">
        <v>135</v>
      </c>
      <c r="E1333" s="208" t="s">
        <v>1</v>
      </c>
      <c r="F1333" s="209" t="s">
        <v>912</v>
      </c>
      <c r="G1333" s="207"/>
      <c r="H1333" s="210">
        <v>15</v>
      </c>
      <c r="I1333" s="211"/>
      <c r="J1333" s="207"/>
      <c r="K1333" s="207"/>
      <c r="L1333" s="212"/>
      <c r="M1333" s="213"/>
      <c r="N1333" s="214"/>
      <c r="O1333" s="214"/>
      <c r="P1333" s="214"/>
      <c r="Q1333" s="214"/>
      <c r="R1333" s="214"/>
      <c r="S1333" s="214"/>
      <c r="T1333" s="215"/>
      <c r="AT1333" s="216" t="s">
        <v>135</v>
      </c>
      <c r="AU1333" s="216" t="s">
        <v>82</v>
      </c>
      <c r="AV1333" s="13" t="s">
        <v>84</v>
      </c>
      <c r="AW1333" s="13" t="s">
        <v>30</v>
      </c>
      <c r="AX1333" s="13" t="s">
        <v>74</v>
      </c>
      <c r="AY1333" s="216" t="s">
        <v>125</v>
      </c>
    </row>
    <row r="1334" spans="1:65" s="14" customFormat="1">
      <c r="B1334" s="217"/>
      <c r="C1334" s="218"/>
      <c r="D1334" s="191" t="s">
        <v>135</v>
      </c>
      <c r="E1334" s="219" t="s">
        <v>1</v>
      </c>
      <c r="F1334" s="220" t="s">
        <v>138</v>
      </c>
      <c r="G1334" s="218"/>
      <c r="H1334" s="221">
        <v>33</v>
      </c>
      <c r="I1334" s="222"/>
      <c r="J1334" s="218"/>
      <c r="K1334" s="218"/>
      <c r="L1334" s="223"/>
      <c r="M1334" s="224"/>
      <c r="N1334" s="225"/>
      <c r="O1334" s="225"/>
      <c r="P1334" s="225"/>
      <c r="Q1334" s="225"/>
      <c r="R1334" s="225"/>
      <c r="S1334" s="225"/>
      <c r="T1334" s="226"/>
      <c r="AT1334" s="227" t="s">
        <v>135</v>
      </c>
      <c r="AU1334" s="227" t="s">
        <v>82</v>
      </c>
      <c r="AV1334" s="14" t="s">
        <v>132</v>
      </c>
      <c r="AW1334" s="14" t="s">
        <v>30</v>
      </c>
      <c r="AX1334" s="14" t="s">
        <v>82</v>
      </c>
      <c r="AY1334" s="227" t="s">
        <v>125</v>
      </c>
    </row>
    <row r="1335" spans="1:65" s="2" customFormat="1" ht="24.2" customHeight="1">
      <c r="A1335" s="33"/>
      <c r="B1335" s="34"/>
      <c r="C1335" s="228" t="s">
        <v>190</v>
      </c>
      <c r="D1335" s="228" t="s">
        <v>769</v>
      </c>
      <c r="E1335" s="229" t="s">
        <v>913</v>
      </c>
      <c r="F1335" s="230" t="s">
        <v>914</v>
      </c>
      <c r="G1335" s="231" t="s">
        <v>858</v>
      </c>
      <c r="H1335" s="232">
        <v>1.6419999999999999</v>
      </c>
      <c r="I1335" s="233"/>
      <c r="J1335" s="234">
        <f>ROUND(I1335*H1335,2)</f>
        <v>0</v>
      </c>
      <c r="K1335" s="230" t="s">
        <v>130</v>
      </c>
      <c r="L1335" s="38"/>
      <c r="M1335" s="235" t="s">
        <v>1</v>
      </c>
      <c r="N1335" s="236" t="s">
        <v>39</v>
      </c>
      <c r="O1335" s="70"/>
      <c r="P1335" s="187">
        <f>O1335*H1335</f>
        <v>0</v>
      </c>
      <c r="Q1335" s="187">
        <v>0</v>
      </c>
      <c r="R1335" s="187">
        <f>Q1335*H1335</f>
        <v>0</v>
      </c>
      <c r="S1335" s="187">
        <v>0</v>
      </c>
      <c r="T1335" s="188">
        <f>S1335*H1335</f>
        <v>0</v>
      </c>
      <c r="U1335" s="33"/>
      <c r="V1335" s="33"/>
      <c r="W1335" s="33"/>
      <c r="X1335" s="33"/>
      <c r="Y1335" s="33"/>
      <c r="Z1335" s="33"/>
      <c r="AA1335" s="33"/>
      <c r="AB1335" s="33"/>
      <c r="AC1335" s="33"/>
      <c r="AD1335" s="33"/>
      <c r="AE1335" s="33"/>
      <c r="AR1335" s="189" t="s">
        <v>132</v>
      </c>
      <c r="AT1335" s="189" t="s">
        <v>769</v>
      </c>
      <c r="AU1335" s="189" t="s">
        <v>82</v>
      </c>
      <c r="AY1335" s="16" t="s">
        <v>125</v>
      </c>
      <c r="BE1335" s="190">
        <f>IF(N1335="základní",J1335,0)</f>
        <v>0</v>
      </c>
      <c r="BF1335" s="190">
        <f>IF(N1335="snížená",J1335,0)</f>
        <v>0</v>
      </c>
      <c r="BG1335" s="190">
        <f>IF(N1335="zákl. přenesená",J1335,0)</f>
        <v>0</v>
      </c>
      <c r="BH1335" s="190">
        <f>IF(N1335="sníž. přenesená",J1335,0)</f>
        <v>0</v>
      </c>
      <c r="BI1335" s="190">
        <f>IF(N1335="nulová",J1335,0)</f>
        <v>0</v>
      </c>
      <c r="BJ1335" s="16" t="s">
        <v>82</v>
      </c>
      <c r="BK1335" s="190">
        <f>ROUND(I1335*H1335,2)</f>
        <v>0</v>
      </c>
      <c r="BL1335" s="16" t="s">
        <v>132</v>
      </c>
      <c r="BM1335" s="189" t="s">
        <v>915</v>
      </c>
    </row>
    <row r="1336" spans="1:65" s="2" customFormat="1" ht="78">
      <c r="A1336" s="33"/>
      <c r="B1336" s="34"/>
      <c r="C1336" s="35"/>
      <c r="D1336" s="191" t="s">
        <v>134</v>
      </c>
      <c r="E1336" s="35"/>
      <c r="F1336" s="192" t="s">
        <v>916</v>
      </c>
      <c r="G1336" s="35"/>
      <c r="H1336" s="35"/>
      <c r="I1336" s="193"/>
      <c r="J1336" s="35"/>
      <c r="K1336" s="35"/>
      <c r="L1336" s="38"/>
      <c r="M1336" s="194"/>
      <c r="N1336" s="195"/>
      <c r="O1336" s="70"/>
      <c r="P1336" s="70"/>
      <c r="Q1336" s="70"/>
      <c r="R1336" s="70"/>
      <c r="S1336" s="70"/>
      <c r="T1336" s="71"/>
      <c r="U1336" s="33"/>
      <c r="V1336" s="33"/>
      <c r="W1336" s="33"/>
      <c r="X1336" s="33"/>
      <c r="Y1336" s="33"/>
      <c r="Z1336" s="33"/>
      <c r="AA1336" s="33"/>
      <c r="AB1336" s="33"/>
      <c r="AC1336" s="33"/>
      <c r="AD1336" s="33"/>
      <c r="AE1336" s="33"/>
      <c r="AT1336" s="16" t="s">
        <v>134</v>
      </c>
      <c r="AU1336" s="16" t="s">
        <v>82</v>
      </c>
    </row>
    <row r="1337" spans="1:65" s="12" customFormat="1">
      <c r="B1337" s="196"/>
      <c r="C1337" s="197"/>
      <c r="D1337" s="191" t="s">
        <v>135</v>
      </c>
      <c r="E1337" s="198" t="s">
        <v>1</v>
      </c>
      <c r="F1337" s="199" t="s">
        <v>530</v>
      </c>
      <c r="G1337" s="197"/>
      <c r="H1337" s="198" t="s">
        <v>1</v>
      </c>
      <c r="I1337" s="200"/>
      <c r="J1337" s="197"/>
      <c r="K1337" s="197"/>
      <c r="L1337" s="201"/>
      <c r="M1337" s="202"/>
      <c r="N1337" s="203"/>
      <c r="O1337" s="203"/>
      <c r="P1337" s="203"/>
      <c r="Q1337" s="203"/>
      <c r="R1337" s="203"/>
      <c r="S1337" s="203"/>
      <c r="T1337" s="204"/>
      <c r="AT1337" s="205" t="s">
        <v>135</v>
      </c>
      <c r="AU1337" s="205" t="s">
        <v>82</v>
      </c>
      <c r="AV1337" s="12" t="s">
        <v>82</v>
      </c>
      <c r="AW1337" s="12" t="s">
        <v>30</v>
      </c>
      <c r="AX1337" s="12" t="s">
        <v>74</v>
      </c>
      <c r="AY1337" s="205" t="s">
        <v>125</v>
      </c>
    </row>
    <row r="1338" spans="1:65" s="13" customFormat="1">
      <c r="B1338" s="206"/>
      <c r="C1338" s="207"/>
      <c r="D1338" s="191" t="s">
        <v>135</v>
      </c>
      <c r="E1338" s="208" t="s">
        <v>1</v>
      </c>
      <c r="F1338" s="209" t="s">
        <v>917</v>
      </c>
      <c r="G1338" s="207"/>
      <c r="H1338" s="210">
        <v>0.34300000000000003</v>
      </c>
      <c r="I1338" s="211"/>
      <c r="J1338" s="207"/>
      <c r="K1338" s="207"/>
      <c r="L1338" s="212"/>
      <c r="M1338" s="213"/>
      <c r="N1338" s="214"/>
      <c r="O1338" s="214"/>
      <c r="P1338" s="214"/>
      <c r="Q1338" s="214"/>
      <c r="R1338" s="214"/>
      <c r="S1338" s="214"/>
      <c r="T1338" s="215"/>
      <c r="AT1338" s="216" t="s">
        <v>135</v>
      </c>
      <c r="AU1338" s="216" t="s">
        <v>82</v>
      </c>
      <c r="AV1338" s="13" t="s">
        <v>84</v>
      </c>
      <c r="AW1338" s="13" t="s">
        <v>30</v>
      </c>
      <c r="AX1338" s="13" t="s">
        <v>74</v>
      </c>
      <c r="AY1338" s="216" t="s">
        <v>125</v>
      </c>
    </row>
    <row r="1339" spans="1:65" s="12" customFormat="1">
      <c r="B1339" s="196"/>
      <c r="C1339" s="197"/>
      <c r="D1339" s="191" t="s">
        <v>135</v>
      </c>
      <c r="E1339" s="198" t="s">
        <v>1</v>
      </c>
      <c r="F1339" s="199" t="s">
        <v>533</v>
      </c>
      <c r="G1339" s="197"/>
      <c r="H1339" s="198" t="s">
        <v>1</v>
      </c>
      <c r="I1339" s="200"/>
      <c r="J1339" s="197"/>
      <c r="K1339" s="197"/>
      <c r="L1339" s="201"/>
      <c r="M1339" s="202"/>
      <c r="N1339" s="203"/>
      <c r="O1339" s="203"/>
      <c r="P1339" s="203"/>
      <c r="Q1339" s="203"/>
      <c r="R1339" s="203"/>
      <c r="S1339" s="203"/>
      <c r="T1339" s="204"/>
      <c r="AT1339" s="205" t="s">
        <v>135</v>
      </c>
      <c r="AU1339" s="205" t="s">
        <v>82</v>
      </c>
      <c r="AV1339" s="12" t="s">
        <v>82</v>
      </c>
      <c r="AW1339" s="12" t="s">
        <v>30</v>
      </c>
      <c r="AX1339" s="12" t="s">
        <v>74</v>
      </c>
      <c r="AY1339" s="205" t="s">
        <v>125</v>
      </c>
    </row>
    <row r="1340" spans="1:65" s="13" customFormat="1">
      <c r="B1340" s="206"/>
      <c r="C1340" s="207"/>
      <c r="D1340" s="191" t="s">
        <v>135</v>
      </c>
      <c r="E1340" s="208" t="s">
        <v>1</v>
      </c>
      <c r="F1340" s="209" t="s">
        <v>867</v>
      </c>
      <c r="G1340" s="207"/>
      <c r="H1340" s="210">
        <v>0.38</v>
      </c>
      <c r="I1340" s="211"/>
      <c r="J1340" s="207"/>
      <c r="K1340" s="207"/>
      <c r="L1340" s="212"/>
      <c r="M1340" s="213"/>
      <c r="N1340" s="214"/>
      <c r="O1340" s="214"/>
      <c r="P1340" s="214"/>
      <c r="Q1340" s="214"/>
      <c r="R1340" s="214"/>
      <c r="S1340" s="214"/>
      <c r="T1340" s="215"/>
      <c r="AT1340" s="216" t="s">
        <v>135</v>
      </c>
      <c r="AU1340" s="216" t="s">
        <v>82</v>
      </c>
      <c r="AV1340" s="13" t="s">
        <v>84</v>
      </c>
      <c r="AW1340" s="13" t="s">
        <v>30</v>
      </c>
      <c r="AX1340" s="13" t="s">
        <v>74</v>
      </c>
      <c r="AY1340" s="216" t="s">
        <v>125</v>
      </c>
    </row>
    <row r="1341" spans="1:65" s="12" customFormat="1">
      <c r="B1341" s="196"/>
      <c r="C1341" s="197"/>
      <c r="D1341" s="191" t="s">
        <v>135</v>
      </c>
      <c r="E1341" s="198" t="s">
        <v>1</v>
      </c>
      <c r="F1341" s="199" t="s">
        <v>164</v>
      </c>
      <c r="G1341" s="197"/>
      <c r="H1341" s="198" t="s">
        <v>1</v>
      </c>
      <c r="I1341" s="200"/>
      <c r="J1341" s="197"/>
      <c r="K1341" s="197"/>
      <c r="L1341" s="201"/>
      <c r="M1341" s="202"/>
      <c r="N1341" s="203"/>
      <c r="O1341" s="203"/>
      <c r="P1341" s="203"/>
      <c r="Q1341" s="203"/>
      <c r="R1341" s="203"/>
      <c r="S1341" s="203"/>
      <c r="T1341" s="204"/>
      <c r="AT1341" s="205" t="s">
        <v>135</v>
      </c>
      <c r="AU1341" s="205" t="s">
        <v>82</v>
      </c>
      <c r="AV1341" s="12" t="s">
        <v>82</v>
      </c>
      <c r="AW1341" s="12" t="s">
        <v>30</v>
      </c>
      <c r="AX1341" s="12" t="s">
        <v>74</v>
      </c>
      <c r="AY1341" s="205" t="s">
        <v>125</v>
      </c>
    </row>
    <row r="1342" spans="1:65" s="13" customFormat="1">
      <c r="B1342" s="206"/>
      <c r="C1342" s="207"/>
      <c r="D1342" s="191" t="s">
        <v>135</v>
      </c>
      <c r="E1342" s="208" t="s">
        <v>1</v>
      </c>
      <c r="F1342" s="209" t="s">
        <v>868</v>
      </c>
      <c r="G1342" s="207"/>
      <c r="H1342" s="210">
        <v>5.5E-2</v>
      </c>
      <c r="I1342" s="211"/>
      <c r="J1342" s="207"/>
      <c r="K1342" s="207"/>
      <c r="L1342" s="212"/>
      <c r="M1342" s="213"/>
      <c r="N1342" s="214"/>
      <c r="O1342" s="214"/>
      <c r="P1342" s="214"/>
      <c r="Q1342" s="214"/>
      <c r="R1342" s="214"/>
      <c r="S1342" s="214"/>
      <c r="T1342" s="215"/>
      <c r="AT1342" s="216" t="s">
        <v>135</v>
      </c>
      <c r="AU1342" s="216" t="s">
        <v>82</v>
      </c>
      <c r="AV1342" s="13" t="s">
        <v>84</v>
      </c>
      <c r="AW1342" s="13" t="s">
        <v>30</v>
      </c>
      <c r="AX1342" s="13" t="s">
        <v>74</v>
      </c>
      <c r="AY1342" s="216" t="s">
        <v>125</v>
      </c>
    </row>
    <row r="1343" spans="1:65" s="12" customFormat="1">
      <c r="B1343" s="196"/>
      <c r="C1343" s="197"/>
      <c r="D1343" s="191" t="s">
        <v>135</v>
      </c>
      <c r="E1343" s="198" t="s">
        <v>1</v>
      </c>
      <c r="F1343" s="199" t="s">
        <v>538</v>
      </c>
      <c r="G1343" s="197"/>
      <c r="H1343" s="198" t="s">
        <v>1</v>
      </c>
      <c r="I1343" s="200"/>
      <c r="J1343" s="197"/>
      <c r="K1343" s="197"/>
      <c r="L1343" s="201"/>
      <c r="M1343" s="202"/>
      <c r="N1343" s="203"/>
      <c r="O1343" s="203"/>
      <c r="P1343" s="203"/>
      <c r="Q1343" s="203"/>
      <c r="R1343" s="203"/>
      <c r="S1343" s="203"/>
      <c r="T1343" s="204"/>
      <c r="AT1343" s="205" t="s">
        <v>135</v>
      </c>
      <c r="AU1343" s="205" t="s">
        <v>82</v>
      </c>
      <c r="AV1343" s="12" t="s">
        <v>82</v>
      </c>
      <c r="AW1343" s="12" t="s">
        <v>30</v>
      </c>
      <c r="AX1343" s="12" t="s">
        <v>74</v>
      </c>
      <c r="AY1343" s="205" t="s">
        <v>125</v>
      </c>
    </row>
    <row r="1344" spans="1:65" s="13" customFormat="1">
      <c r="B1344" s="206"/>
      <c r="C1344" s="207"/>
      <c r="D1344" s="191" t="s">
        <v>135</v>
      </c>
      <c r="E1344" s="208" t="s">
        <v>1</v>
      </c>
      <c r="F1344" s="209" t="s">
        <v>869</v>
      </c>
      <c r="G1344" s="207"/>
      <c r="H1344" s="210">
        <v>0.20100000000000001</v>
      </c>
      <c r="I1344" s="211"/>
      <c r="J1344" s="207"/>
      <c r="K1344" s="207"/>
      <c r="L1344" s="212"/>
      <c r="M1344" s="213"/>
      <c r="N1344" s="214"/>
      <c r="O1344" s="214"/>
      <c r="P1344" s="214"/>
      <c r="Q1344" s="214"/>
      <c r="R1344" s="214"/>
      <c r="S1344" s="214"/>
      <c r="T1344" s="215"/>
      <c r="AT1344" s="216" t="s">
        <v>135</v>
      </c>
      <c r="AU1344" s="216" t="s">
        <v>82</v>
      </c>
      <c r="AV1344" s="13" t="s">
        <v>84</v>
      </c>
      <c r="AW1344" s="13" t="s">
        <v>30</v>
      </c>
      <c r="AX1344" s="13" t="s">
        <v>74</v>
      </c>
      <c r="AY1344" s="216" t="s">
        <v>125</v>
      </c>
    </row>
    <row r="1345" spans="1:65" s="12" customFormat="1">
      <c r="B1345" s="196"/>
      <c r="C1345" s="197"/>
      <c r="D1345" s="191" t="s">
        <v>135</v>
      </c>
      <c r="E1345" s="198" t="s">
        <v>1</v>
      </c>
      <c r="F1345" s="199" t="s">
        <v>504</v>
      </c>
      <c r="G1345" s="197"/>
      <c r="H1345" s="198" t="s">
        <v>1</v>
      </c>
      <c r="I1345" s="200"/>
      <c r="J1345" s="197"/>
      <c r="K1345" s="197"/>
      <c r="L1345" s="201"/>
      <c r="M1345" s="202"/>
      <c r="N1345" s="203"/>
      <c r="O1345" s="203"/>
      <c r="P1345" s="203"/>
      <c r="Q1345" s="203"/>
      <c r="R1345" s="203"/>
      <c r="S1345" s="203"/>
      <c r="T1345" s="204"/>
      <c r="AT1345" s="205" t="s">
        <v>135</v>
      </c>
      <c r="AU1345" s="205" t="s">
        <v>82</v>
      </c>
      <c r="AV1345" s="12" t="s">
        <v>82</v>
      </c>
      <c r="AW1345" s="12" t="s">
        <v>30</v>
      </c>
      <c r="AX1345" s="12" t="s">
        <v>74</v>
      </c>
      <c r="AY1345" s="205" t="s">
        <v>125</v>
      </c>
    </row>
    <row r="1346" spans="1:65" s="13" customFormat="1">
      <c r="B1346" s="206"/>
      <c r="C1346" s="207"/>
      <c r="D1346" s="191" t="s">
        <v>135</v>
      </c>
      <c r="E1346" s="208" t="s">
        <v>1</v>
      </c>
      <c r="F1346" s="209" t="s">
        <v>861</v>
      </c>
      <c r="G1346" s="207"/>
      <c r="H1346" s="210">
        <v>0.28599999999999998</v>
      </c>
      <c r="I1346" s="211"/>
      <c r="J1346" s="207"/>
      <c r="K1346" s="207"/>
      <c r="L1346" s="212"/>
      <c r="M1346" s="213"/>
      <c r="N1346" s="214"/>
      <c r="O1346" s="214"/>
      <c r="P1346" s="214"/>
      <c r="Q1346" s="214"/>
      <c r="R1346" s="214"/>
      <c r="S1346" s="214"/>
      <c r="T1346" s="215"/>
      <c r="AT1346" s="216" t="s">
        <v>135</v>
      </c>
      <c r="AU1346" s="216" t="s">
        <v>82</v>
      </c>
      <c r="AV1346" s="13" t="s">
        <v>84</v>
      </c>
      <c r="AW1346" s="13" t="s">
        <v>30</v>
      </c>
      <c r="AX1346" s="13" t="s">
        <v>74</v>
      </c>
      <c r="AY1346" s="216" t="s">
        <v>125</v>
      </c>
    </row>
    <row r="1347" spans="1:65" s="12" customFormat="1">
      <c r="B1347" s="196"/>
      <c r="C1347" s="197"/>
      <c r="D1347" s="191" t="s">
        <v>135</v>
      </c>
      <c r="E1347" s="198" t="s">
        <v>1</v>
      </c>
      <c r="F1347" s="199" t="s">
        <v>396</v>
      </c>
      <c r="G1347" s="197"/>
      <c r="H1347" s="198" t="s">
        <v>1</v>
      </c>
      <c r="I1347" s="200"/>
      <c r="J1347" s="197"/>
      <c r="K1347" s="197"/>
      <c r="L1347" s="201"/>
      <c r="M1347" s="202"/>
      <c r="N1347" s="203"/>
      <c r="O1347" s="203"/>
      <c r="P1347" s="203"/>
      <c r="Q1347" s="203"/>
      <c r="R1347" s="203"/>
      <c r="S1347" s="203"/>
      <c r="T1347" s="204"/>
      <c r="AT1347" s="205" t="s">
        <v>135</v>
      </c>
      <c r="AU1347" s="205" t="s">
        <v>82</v>
      </c>
      <c r="AV1347" s="12" t="s">
        <v>82</v>
      </c>
      <c r="AW1347" s="12" t="s">
        <v>30</v>
      </c>
      <c r="AX1347" s="12" t="s">
        <v>74</v>
      </c>
      <c r="AY1347" s="205" t="s">
        <v>125</v>
      </c>
    </row>
    <row r="1348" spans="1:65" s="13" customFormat="1">
      <c r="B1348" s="206"/>
      <c r="C1348" s="207"/>
      <c r="D1348" s="191" t="s">
        <v>135</v>
      </c>
      <c r="E1348" s="208" t="s">
        <v>1</v>
      </c>
      <c r="F1348" s="209" t="s">
        <v>918</v>
      </c>
      <c r="G1348" s="207"/>
      <c r="H1348" s="210">
        <v>0.22800000000000001</v>
      </c>
      <c r="I1348" s="211"/>
      <c r="J1348" s="207"/>
      <c r="K1348" s="207"/>
      <c r="L1348" s="212"/>
      <c r="M1348" s="213"/>
      <c r="N1348" s="214"/>
      <c r="O1348" s="214"/>
      <c r="P1348" s="214"/>
      <c r="Q1348" s="214"/>
      <c r="R1348" s="214"/>
      <c r="S1348" s="214"/>
      <c r="T1348" s="215"/>
      <c r="AT1348" s="216" t="s">
        <v>135</v>
      </c>
      <c r="AU1348" s="216" t="s">
        <v>82</v>
      </c>
      <c r="AV1348" s="13" t="s">
        <v>84</v>
      </c>
      <c r="AW1348" s="13" t="s">
        <v>30</v>
      </c>
      <c r="AX1348" s="13" t="s">
        <v>74</v>
      </c>
      <c r="AY1348" s="216" t="s">
        <v>125</v>
      </c>
    </row>
    <row r="1349" spans="1:65" s="12" customFormat="1">
      <c r="B1349" s="196"/>
      <c r="C1349" s="197"/>
      <c r="D1349" s="191" t="s">
        <v>135</v>
      </c>
      <c r="E1349" s="198" t="s">
        <v>1</v>
      </c>
      <c r="F1349" s="199" t="s">
        <v>396</v>
      </c>
      <c r="G1349" s="197"/>
      <c r="H1349" s="198" t="s">
        <v>1</v>
      </c>
      <c r="I1349" s="200"/>
      <c r="J1349" s="197"/>
      <c r="K1349" s="197"/>
      <c r="L1349" s="201"/>
      <c r="M1349" s="202"/>
      <c r="N1349" s="203"/>
      <c r="O1349" s="203"/>
      <c r="P1349" s="203"/>
      <c r="Q1349" s="203"/>
      <c r="R1349" s="203"/>
      <c r="S1349" s="203"/>
      <c r="T1349" s="204"/>
      <c r="AT1349" s="205" t="s">
        <v>135</v>
      </c>
      <c r="AU1349" s="205" t="s">
        <v>82</v>
      </c>
      <c r="AV1349" s="12" t="s">
        <v>82</v>
      </c>
      <c r="AW1349" s="12" t="s">
        <v>30</v>
      </c>
      <c r="AX1349" s="12" t="s">
        <v>74</v>
      </c>
      <c r="AY1349" s="205" t="s">
        <v>125</v>
      </c>
    </row>
    <row r="1350" spans="1:65" s="13" customFormat="1">
      <c r="B1350" s="206"/>
      <c r="C1350" s="207"/>
      <c r="D1350" s="191" t="s">
        <v>135</v>
      </c>
      <c r="E1350" s="208" t="s">
        <v>1</v>
      </c>
      <c r="F1350" s="209" t="s">
        <v>870</v>
      </c>
      <c r="G1350" s="207"/>
      <c r="H1350" s="210">
        <v>5.7000000000000002E-2</v>
      </c>
      <c r="I1350" s="211"/>
      <c r="J1350" s="207"/>
      <c r="K1350" s="207"/>
      <c r="L1350" s="212"/>
      <c r="M1350" s="213"/>
      <c r="N1350" s="214"/>
      <c r="O1350" s="214"/>
      <c r="P1350" s="214"/>
      <c r="Q1350" s="214"/>
      <c r="R1350" s="214"/>
      <c r="S1350" s="214"/>
      <c r="T1350" s="215"/>
      <c r="AT1350" s="216" t="s">
        <v>135</v>
      </c>
      <c r="AU1350" s="216" t="s">
        <v>82</v>
      </c>
      <c r="AV1350" s="13" t="s">
        <v>84</v>
      </c>
      <c r="AW1350" s="13" t="s">
        <v>30</v>
      </c>
      <c r="AX1350" s="13" t="s">
        <v>74</v>
      </c>
      <c r="AY1350" s="216" t="s">
        <v>125</v>
      </c>
    </row>
    <row r="1351" spans="1:65" s="12" customFormat="1">
      <c r="B1351" s="196"/>
      <c r="C1351" s="197"/>
      <c r="D1351" s="191" t="s">
        <v>135</v>
      </c>
      <c r="E1351" s="198" t="s">
        <v>1</v>
      </c>
      <c r="F1351" s="199" t="s">
        <v>513</v>
      </c>
      <c r="G1351" s="197"/>
      <c r="H1351" s="198" t="s">
        <v>1</v>
      </c>
      <c r="I1351" s="200"/>
      <c r="J1351" s="197"/>
      <c r="K1351" s="197"/>
      <c r="L1351" s="201"/>
      <c r="M1351" s="202"/>
      <c r="N1351" s="203"/>
      <c r="O1351" s="203"/>
      <c r="P1351" s="203"/>
      <c r="Q1351" s="203"/>
      <c r="R1351" s="203"/>
      <c r="S1351" s="203"/>
      <c r="T1351" s="204"/>
      <c r="AT1351" s="205" t="s">
        <v>135</v>
      </c>
      <c r="AU1351" s="205" t="s">
        <v>82</v>
      </c>
      <c r="AV1351" s="12" t="s">
        <v>82</v>
      </c>
      <c r="AW1351" s="12" t="s">
        <v>30</v>
      </c>
      <c r="AX1351" s="12" t="s">
        <v>74</v>
      </c>
      <c r="AY1351" s="205" t="s">
        <v>125</v>
      </c>
    </row>
    <row r="1352" spans="1:65" s="13" customFormat="1">
      <c r="B1352" s="206"/>
      <c r="C1352" s="207"/>
      <c r="D1352" s="191" t="s">
        <v>135</v>
      </c>
      <c r="E1352" s="208" t="s">
        <v>1</v>
      </c>
      <c r="F1352" s="209" t="s">
        <v>871</v>
      </c>
      <c r="G1352" s="207"/>
      <c r="H1352" s="210">
        <v>9.1999999999999998E-2</v>
      </c>
      <c r="I1352" s="211"/>
      <c r="J1352" s="207"/>
      <c r="K1352" s="207"/>
      <c r="L1352" s="212"/>
      <c r="M1352" s="213"/>
      <c r="N1352" s="214"/>
      <c r="O1352" s="214"/>
      <c r="P1352" s="214"/>
      <c r="Q1352" s="214"/>
      <c r="R1352" s="214"/>
      <c r="S1352" s="214"/>
      <c r="T1352" s="215"/>
      <c r="AT1352" s="216" t="s">
        <v>135</v>
      </c>
      <c r="AU1352" s="216" t="s">
        <v>82</v>
      </c>
      <c r="AV1352" s="13" t="s">
        <v>84</v>
      </c>
      <c r="AW1352" s="13" t="s">
        <v>30</v>
      </c>
      <c r="AX1352" s="13" t="s">
        <v>74</v>
      </c>
      <c r="AY1352" s="216" t="s">
        <v>125</v>
      </c>
    </row>
    <row r="1353" spans="1:65" s="14" customFormat="1">
      <c r="B1353" s="217"/>
      <c r="C1353" s="218"/>
      <c r="D1353" s="191" t="s">
        <v>135</v>
      </c>
      <c r="E1353" s="219" t="s">
        <v>1</v>
      </c>
      <c r="F1353" s="220" t="s">
        <v>138</v>
      </c>
      <c r="G1353" s="218"/>
      <c r="H1353" s="221">
        <v>1.6420000000000001</v>
      </c>
      <c r="I1353" s="222"/>
      <c r="J1353" s="218"/>
      <c r="K1353" s="218"/>
      <c r="L1353" s="223"/>
      <c r="M1353" s="224"/>
      <c r="N1353" s="225"/>
      <c r="O1353" s="225"/>
      <c r="P1353" s="225"/>
      <c r="Q1353" s="225"/>
      <c r="R1353" s="225"/>
      <c r="S1353" s="225"/>
      <c r="T1353" s="226"/>
      <c r="AT1353" s="227" t="s">
        <v>135</v>
      </c>
      <c r="AU1353" s="227" t="s">
        <v>82</v>
      </c>
      <c r="AV1353" s="14" t="s">
        <v>132</v>
      </c>
      <c r="AW1353" s="14" t="s">
        <v>30</v>
      </c>
      <c r="AX1353" s="14" t="s">
        <v>82</v>
      </c>
      <c r="AY1353" s="227" t="s">
        <v>125</v>
      </c>
    </row>
    <row r="1354" spans="1:65" s="2" customFormat="1" ht="24.2" customHeight="1">
      <c r="A1354" s="33"/>
      <c r="B1354" s="34"/>
      <c r="C1354" s="228" t="s">
        <v>919</v>
      </c>
      <c r="D1354" s="228" t="s">
        <v>769</v>
      </c>
      <c r="E1354" s="229" t="s">
        <v>920</v>
      </c>
      <c r="F1354" s="230" t="s">
        <v>921</v>
      </c>
      <c r="G1354" s="231" t="s">
        <v>129</v>
      </c>
      <c r="H1354" s="232">
        <v>429.30500000000001</v>
      </c>
      <c r="I1354" s="233"/>
      <c r="J1354" s="234">
        <f>ROUND(I1354*H1354,2)</f>
        <v>0</v>
      </c>
      <c r="K1354" s="230" t="s">
        <v>130</v>
      </c>
      <c r="L1354" s="38"/>
      <c r="M1354" s="235" t="s">
        <v>1</v>
      </c>
      <c r="N1354" s="236" t="s">
        <v>39</v>
      </c>
      <c r="O1354" s="70"/>
      <c r="P1354" s="187">
        <f>O1354*H1354</f>
        <v>0</v>
      </c>
      <c r="Q1354" s="187">
        <v>0</v>
      </c>
      <c r="R1354" s="187">
        <f>Q1354*H1354</f>
        <v>0</v>
      </c>
      <c r="S1354" s="187">
        <v>0</v>
      </c>
      <c r="T1354" s="188">
        <f>S1354*H1354</f>
        <v>0</v>
      </c>
      <c r="U1354" s="33"/>
      <c r="V1354" s="33"/>
      <c r="W1354" s="33"/>
      <c r="X1354" s="33"/>
      <c r="Y1354" s="33"/>
      <c r="Z1354" s="33"/>
      <c r="AA1354" s="33"/>
      <c r="AB1354" s="33"/>
      <c r="AC1354" s="33"/>
      <c r="AD1354" s="33"/>
      <c r="AE1354" s="33"/>
      <c r="AR1354" s="189" t="s">
        <v>132</v>
      </c>
      <c r="AT1354" s="189" t="s">
        <v>769</v>
      </c>
      <c r="AU1354" s="189" t="s">
        <v>82</v>
      </c>
      <c r="AY1354" s="16" t="s">
        <v>125</v>
      </c>
      <c r="BE1354" s="190">
        <f>IF(N1354="základní",J1354,0)</f>
        <v>0</v>
      </c>
      <c r="BF1354" s="190">
        <f>IF(N1354="snížená",J1354,0)</f>
        <v>0</v>
      </c>
      <c r="BG1354" s="190">
        <f>IF(N1354="zákl. přenesená",J1354,0)</f>
        <v>0</v>
      </c>
      <c r="BH1354" s="190">
        <f>IF(N1354="sníž. přenesená",J1354,0)</f>
        <v>0</v>
      </c>
      <c r="BI1354" s="190">
        <f>IF(N1354="nulová",J1354,0)</f>
        <v>0</v>
      </c>
      <c r="BJ1354" s="16" t="s">
        <v>82</v>
      </c>
      <c r="BK1354" s="190">
        <f>ROUND(I1354*H1354,2)</f>
        <v>0</v>
      </c>
      <c r="BL1354" s="16" t="s">
        <v>132</v>
      </c>
      <c r="BM1354" s="189" t="s">
        <v>922</v>
      </c>
    </row>
    <row r="1355" spans="1:65" s="2" customFormat="1" ht="87.75">
      <c r="A1355" s="33"/>
      <c r="B1355" s="34"/>
      <c r="C1355" s="35"/>
      <c r="D1355" s="191" t="s">
        <v>134</v>
      </c>
      <c r="E1355" s="35"/>
      <c r="F1355" s="192" t="s">
        <v>923</v>
      </c>
      <c r="G1355" s="35"/>
      <c r="H1355" s="35"/>
      <c r="I1355" s="193"/>
      <c r="J1355" s="35"/>
      <c r="K1355" s="35"/>
      <c r="L1355" s="38"/>
      <c r="M1355" s="194"/>
      <c r="N1355" s="195"/>
      <c r="O1355" s="70"/>
      <c r="P1355" s="70"/>
      <c r="Q1355" s="70"/>
      <c r="R1355" s="70"/>
      <c r="S1355" s="70"/>
      <c r="T1355" s="71"/>
      <c r="U1355" s="33"/>
      <c r="V1355" s="33"/>
      <c r="W1355" s="33"/>
      <c r="X1355" s="33"/>
      <c r="Y1355" s="33"/>
      <c r="Z1355" s="33"/>
      <c r="AA1355" s="33"/>
      <c r="AB1355" s="33"/>
      <c r="AC1355" s="33"/>
      <c r="AD1355" s="33"/>
      <c r="AE1355" s="33"/>
      <c r="AT1355" s="16" t="s">
        <v>134</v>
      </c>
      <c r="AU1355" s="16" t="s">
        <v>82</v>
      </c>
    </row>
    <row r="1356" spans="1:65" s="12" customFormat="1">
      <c r="B1356" s="196"/>
      <c r="C1356" s="197"/>
      <c r="D1356" s="191" t="s">
        <v>135</v>
      </c>
      <c r="E1356" s="198" t="s">
        <v>1</v>
      </c>
      <c r="F1356" s="199" t="s">
        <v>193</v>
      </c>
      <c r="G1356" s="197"/>
      <c r="H1356" s="198" t="s">
        <v>1</v>
      </c>
      <c r="I1356" s="200"/>
      <c r="J1356" s="197"/>
      <c r="K1356" s="197"/>
      <c r="L1356" s="201"/>
      <c r="M1356" s="202"/>
      <c r="N1356" s="203"/>
      <c r="O1356" s="203"/>
      <c r="P1356" s="203"/>
      <c r="Q1356" s="203"/>
      <c r="R1356" s="203"/>
      <c r="S1356" s="203"/>
      <c r="T1356" s="204"/>
      <c r="AT1356" s="205" t="s">
        <v>135</v>
      </c>
      <c r="AU1356" s="205" t="s">
        <v>82</v>
      </c>
      <c r="AV1356" s="12" t="s">
        <v>82</v>
      </c>
      <c r="AW1356" s="12" t="s">
        <v>30</v>
      </c>
      <c r="AX1356" s="12" t="s">
        <v>74</v>
      </c>
      <c r="AY1356" s="205" t="s">
        <v>125</v>
      </c>
    </row>
    <row r="1357" spans="1:65" s="13" customFormat="1">
      <c r="B1357" s="206"/>
      <c r="C1357" s="207"/>
      <c r="D1357" s="191" t="s">
        <v>135</v>
      </c>
      <c r="E1357" s="208" t="s">
        <v>1</v>
      </c>
      <c r="F1357" s="209" t="s">
        <v>924</v>
      </c>
      <c r="G1357" s="207"/>
      <c r="H1357" s="210">
        <v>49.845999999999997</v>
      </c>
      <c r="I1357" s="211"/>
      <c r="J1357" s="207"/>
      <c r="K1357" s="207"/>
      <c r="L1357" s="212"/>
      <c r="M1357" s="213"/>
      <c r="N1357" s="214"/>
      <c r="O1357" s="214"/>
      <c r="P1357" s="214"/>
      <c r="Q1357" s="214"/>
      <c r="R1357" s="214"/>
      <c r="S1357" s="214"/>
      <c r="T1357" s="215"/>
      <c r="AT1357" s="216" t="s">
        <v>135</v>
      </c>
      <c r="AU1357" s="216" t="s">
        <v>82</v>
      </c>
      <c r="AV1357" s="13" t="s">
        <v>84</v>
      </c>
      <c r="AW1357" s="13" t="s">
        <v>30</v>
      </c>
      <c r="AX1357" s="13" t="s">
        <v>74</v>
      </c>
      <c r="AY1357" s="216" t="s">
        <v>125</v>
      </c>
    </row>
    <row r="1358" spans="1:65" s="12" customFormat="1">
      <c r="B1358" s="196"/>
      <c r="C1358" s="197"/>
      <c r="D1358" s="191" t="s">
        <v>135</v>
      </c>
      <c r="E1358" s="198" t="s">
        <v>1</v>
      </c>
      <c r="F1358" s="199" t="s">
        <v>748</v>
      </c>
      <c r="G1358" s="197"/>
      <c r="H1358" s="198" t="s">
        <v>1</v>
      </c>
      <c r="I1358" s="200"/>
      <c r="J1358" s="197"/>
      <c r="K1358" s="197"/>
      <c r="L1358" s="201"/>
      <c r="M1358" s="202"/>
      <c r="N1358" s="203"/>
      <c r="O1358" s="203"/>
      <c r="P1358" s="203"/>
      <c r="Q1358" s="203"/>
      <c r="R1358" s="203"/>
      <c r="S1358" s="203"/>
      <c r="T1358" s="204"/>
      <c r="AT1358" s="205" t="s">
        <v>135</v>
      </c>
      <c r="AU1358" s="205" t="s">
        <v>82</v>
      </c>
      <c r="AV1358" s="12" t="s">
        <v>82</v>
      </c>
      <c r="AW1358" s="12" t="s">
        <v>30</v>
      </c>
      <c r="AX1358" s="12" t="s">
        <v>74</v>
      </c>
      <c r="AY1358" s="205" t="s">
        <v>125</v>
      </c>
    </row>
    <row r="1359" spans="1:65" s="13" customFormat="1">
      <c r="B1359" s="206"/>
      <c r="C1359" s="207"/>
      <c r="D1359" s="191" t="s">
        <v>135</v>
      </c>
      <c r="E1359" s="208" t="s">
        <v>1</v>
      </c>
      <c r="F1359" s="209" t="s">
        <v>925</v>
      </c>
      <c r="G1359" s="207"/>
      <c r="H1359" s="210">
        <v>48.2</v>
      </c>
      <c r="I1359" s="211"/>
      <c r="J1359" s="207"/>
      <c r="K1359" s="207"/>
      <c r="L1359" s="212"/>
      <c r="M1359" s="213"/>
      <c r="N1359" s="214"/>
      <c r="O1359" s="214"/>
      <c r="P1359" s="214"/>
      <c r="Q1359" s="214"/>
      <c r="R1359" s="214"/>
      <c r="S1359" s="214"/>
      <c r="T1359" s="215"/>
      <c r="AT1359" s="216" t="s">
        <v>135</v>
      </c>
      <c r="AU1359" s="216" t="s">
        <v>82</v>
      </c>
      <c r="AV1359" s="13" t="s">
        <v>84</v>
      </c>
      <c r="AW1359" s="13" t="s">
        <v>30</v>
      </c>
      <c r="AX1359" s="13" t="s">
        <v>74</v>
      </c>
      <c r="AY1359" s="216" t="s">
        <v>125</v>
      </c>
    </row>
    <row r="1360" spans="1:65" s="12" customFormat="1">
      <c r="B1360" s="196"/>
      <c r="C1360" s="197"/>
      <c r="D1360" s="191" t="s">
        <v>135</v>
      </c>
      <c r="E1360" s="198" t="s">
        <v>1</v>
      </c>
      <c r="F1360" s="199" t="s">
        <v>496</v>
      </c>
      <c r="G1360" s="197"/>
      <c r="H1360" s="198" t="s">
        <v>1</v>
      </c>
      <c r="I1360" s="200"/>
      <c r="J1360" s="197"/>
      <c r="K1360" s="197"/>
      <c r="L1360" s="201"/>
      <c r="M1360" s="202"/>
      <c r="N1360" s="203"/>
      <c r="O1360" s="203"/>
      <c r="P1360" s="203"/>
      <c r="Q1360" s="203"/>
      <c r="R1360" s="203"/>
      <c r="S1360" s="203"/>
      <c r="T1360" s="204"/>
      <c r="AT1360" s="205" t="s">
        <v>135</v>
      </c>
      <c r="AU1360" s="205" t="s">
        <v>82</v>
      </c>
      <c r="AV1360" s="12" t="s">
        <v>82</v>
      </c>
      <c r="AW1360" s="12" t="s">
        <v>30</v>
      </c>
      <c r="AX1360" s="12" t="s">
        <v>74</v>
      </c>
      <c r="AY1360" s="205" t="s">
        <v>125</v>
      </c>
    </row>
    <row r="1361" spans="1:65" s="13" customFormat="1">
      <c r="B1361" s="206"/>
      <c r="C1361" s="207"/>
      <c r="D1361" s="191" t="s">
        <v>135</v>
      </c>
      <c r="E1361" s="208" t="s">
        <v>1</v>
      </c>
      <c r="F1361" s="209" t="s">
        <v>808</v>
      </c>
      <c r="G1361" s="207"/>
      <c r="H1361" s="210">
        <v>131.25899999999999</v>
      </c>
      <c r="I1361" s="211"/>
      <c r="J1361" s="207"/>
      <c r="K1361" s="207"/>
      <c r="L1361" s="212"/>
      <c r="M1361" s="213"/>
      <c r="N1361" s="214"/>
      <c r="O1361" s="214"/>
      <c r="P1361" s="214"/>
      <c r="Q1361" s="214"/>
      <c r="R1361" s="214"/>
      <c r="S1361" s="214"/>
      <c r="T1361" s="215"/>
      <c r="AT1361" s="216" t="s">
        <v>135</v>
      </c>
      <c r="AU1361" s="216" t="s">
        <v>82</v>
      </c>
      <c r="AV1361" s="13" t="s">
        <v>84</v>
      </c>
      <c r="AW1361" s="13" t="s">
        <v>30</v>
      </c>
      <c r="AX1361" s="13" t="s">
        <v>74</v>
      </c>
      <c r="AY1361" s="216" t="s">
        <v>125</v>
      </c>
    </row>
    <row r="1362" spans="1:65" s="12" customFormat="1">
      <c r="B1362" s="196"/>
      <c r="C1362" s="197"/>
      <c r="D1362" s="191" t="s">
        <v>135</v>
      </c>
      <c r="E1362" s="198" t="s">
        <v>1</v>
      </c>
      <c r="F1362" s="199" t="s">
        <v>926</v>
      </c>
      <c r="G1362" s="197"/>
      <c r="H1362" s="198" t="s">
        <v>1</v>
      </c>
      <c r="I1362" s="200"/>
      <c r="J1362" s="197"/>
      <c r="K1362" s="197"/>
      <c r="L1362" s="201"/>
      <c r="M1362" s="202"/>
      <c r="N1362" s="203"/>
      <c r="O1362" s="203"/>
      <c r="P1362" s="203"/>
      <c r="Q1362" s="203"/>
      <c r="R1362" s="203"/>
      <c r="S1362" s="203"/>
      <c r="T1362" s="204"/>
      <c r="AT1362" s="205" t="s">
        <v>135</v>
      </c>
      <c r="AU1362" s="205" t="s">
        <v>82</v>
      </c>
      <c r="AV1362" s="12" t="s">
        <v>82</v>
      </c>
      <c r="AW1362" s="12" t="s">
        <v>30</v>
      </c>
      <c r="AX1362" s="12" t="s">
        <v>74</v>
      </c>
      <c r="AY1362" s="205" t="s">
        <v>125</v>
      </c>
    </row>
    <row r="1363" spans="1:65" s="13" customFormat="1">
      <c r="B1363" s="206"/>
      <c r="C1363" s="207"/>
      <c r="D1363" s="191" t="s">
        <v>135</v>
      </c>
      <c r="E1363" s="208" t="s">
        <v>1</v>
      </c>
      <c r="F1363" s="209" t="s">
        <v>927</v>
      </c>
      <c r="G1363" s="207"/>
      <c r="H1363" s="210">
        <v>200</v>
      </c>
      <c r="I1363" s="211"/>
      <c r="J1363" s="207"/>
      <c r="K1363" s="207"/>
      <c r="L1363" s="212"/>
      <c r="M1363" s="213"/>
      <c r="N1363" s="214"/>
      <c r="O1363" s="214"/>
      <c r="P1363" s="214"/>
      <c r="Q1363" s="214"/>
      <c r="R1363" s="214"/>
      <c r="S1363" s="214"/>
      <c r="T1363" s="215"/>
      <c r="AT1363" s="216" t="s">
        <v>135</v>
      </c>
      <c r="AU1363" s="216" t="s">
        <v>82</v>
      </c>
      <c r="AV1363" s="13" t="s">
        <v>84</v>
      </c>
      <c r="AW1363" s="13" t="s">
        <v>30</v>
      </c>
      <c r="AX1363" s="13" t="s">
        <v>74</v>
      </c>
      <c r="AY1363" s="216" t="s">
        <v>125</v>
      </c>
    </row>
    <row r="1364" spans="1:65" s="14" customFormat="1">
      <c r="B1364" s="217"/>
      <c r="C1364" s="218"/>
      <c r="D1364" s="191" t="s">
        <v>135</v>
      </c>
      <c r="E1364" s="219" t="s">
        <v>1</v>
      </c>
      <c r="F1364" s="220" t="s">
        <v>138</v>
      </c>
      <c r="G1364" s="218"/>
      <c r="H1364" s="221">
        <v>429.30499999999995</v>
      </c>
      <c r="I1364" s="222"/>
      <c r="J1364" s="218"/>
      <c r="K1364" s="218"/>
      <c r="L1364" s="223"/>
      <c r="M1364" s="224"/>
      <c r="N1364" s="225"/>
      <c r="O1364" s="225"/>
      <c r="P1364" s="225"/>
      <c r="Q1364" s="225"/>
      <c r="R1364" s="225"/>
      <c r="S1364" s="225"/>
      <c r="T1364" s="226"/>
      <c r="AT1364" s="227" t="s">
        <v>135</v>
      </c>
      <c r="AU1364" s="227" t="s">
        <v>82</v>
      </c>
      <c r="AV1364" s="14" t="s">
        <v>132</v>
      </c>
      <c r="AW1364" s="14" t="s">
        <v>30</v>
      </c>
      <c r="AX1364" s="14" t="s">
        <v>82</v>
      </c>
      <c r="AY1364" s="227" t="s">
        <v>125</v>
      </c>
    </row>
    <row r="1365" spans="1:65" s="2" customFormat="1" ht="24.2" customHeight="1">
      <c r="A1365" s="33"/>
      <c r="B1365" s="34"/>
      <c r="C1365" s="228" t="s">
        <v>928</v>
      </c>
      <c r="D1365" s="228" t="s">
        <v>769</v>
      </c>
      <c r="E1365" s="229" t="s">
        <v>929</v>
      </c>
      <c r="F1365" s="230" t="s">
        <v>930</v>
      </c>
      <c r="G1365" s="231" t="s">
        <v>858</v>
      </c>
      <c r="H1365" s="232">
        <v>1.6419999999999999</v>
      </c>
      <c r="I1365" s="233"/>
      <c r="J1365" s="234">
        <f>ROUND(I1365*H1365,2)</f>
        <v>0</v>
      </c>
      <c r="K1365" s="230" t="s">
        <v>130</v>
      </c>
      <c r="L1365" s="38"/>
      <c r="M1365" s="235" t="s">
        <v>1</v>
      </c>
      <c r="N1365" s="236" t="s">
        <v>39</v>
      </c>
      <c r="O1365" s="70"/>
      <c r="P1365" s="187">
        <f>O1365*H1365</f>
        <v>0</v>
      </c>
      <c r="Q1365" s="187">
        <v>0</v>
      </c>
      <c r="R1365" s="187">
        <f>Q1365*H1365</f>
        <v>0</v>
      </c>
      <c r="S1365" s="187">
        <v>0</v>
      </c>
      <c r="T1365" s="188">
        <f>S1365*H1365</f>
        <v>0</v>
      </c>
      <c r="U1365" s="33"/>
      <c r="V1365" s="33"/>
      <c r="W1365" s="33"/>
      <c r="X1365" s="33"/>
      <c r="Y1365" s="33"/>
      <c r="Z1365" s="33"/>
      <c r="AA1365" s="33"/>
      <c r="AB1365" s="33"/>
      <c r="AC1365" s="33"/>
      <c r="AD1365" s="33"/>
      <c r="AE1365" s="33"/>
      <c r="AR1365" s="189" t="s">
        <v>132</v>
      </c>
      <c r="AT1365" s="189" t="s">
        <v>769</v>
      </c>
      <c r="AU1365" s="189" t="s">
        <v>82</v>
      </c>
      <c r="AY1365" s="16" t="s">
        <v>125</v>
      </c>
      <c r="BE1365" s="190">
        <f>IF(N1365="základní",J1365,0)</f>
        <v>0</v>
      </c>
      <c r="BF1365" s="190">
        <f>IF(N1365="snížená",J1365,0)</f>
        <v>0</v>
      </c>
      <c r="BG1365" s="190">
        <f>IF(N1365="zákl. přenesená",J1365,0)</f>
        <v>0</v>
      </c>
      <c r="BH1365" s="190">
        <f>IF(N1365="sníž. přenesená",J1365,0)</f>
        <v>0</v>
      </c>
      <c r="BI1365" s="190">
        <f>IF(N1365="nulová",J1365,0)</f>
        <v>0</v>
      </c>
      <c r="BJ1365" s="16" t="s">
        <v>82</v>
      </c>
      <c r="BK1365" s="190">
        <f>ROUND(I1365*H1365,2)</f>
        <v>0</v>
      </c>
      <c r="BL1365" s="16" t="s">
        <v>132</v>
      </c>
      <c r="BM1365" s="189" t="s">
        <v>931</v>
      </c>
    </row>
    <row r="1366" spans="1:65" s="2" customFormat="1" ht="39">
      <c r="A1366" s="33"/>
      <c r="B1366" s="34"/>
      <c r="C1366" s="35"/>
      <c r="D1366" s="191" t="s">
        <v>134</v>
      </c>
      <c r="E1366" s="35"/>
      <c r="F1366" s="192" t="s">
        <v>932</v>
      </c>
      <c r="G1366" s="35"/>
      <c r="H1366" s="35"/>
      <c r="I1366" s="193"/>
      <c r="J1366" s="35"/>
      <c r="K1366" s="35"/>
      <c r="L1366" s="38"/>
      <c r="M1366" s="194"/>
      <c r="N1366" s="195"/>
      <c r="O1366" s="70"/>
      <c r="P1366" s="70"/>
      <c r="Q1366" s="70"/>
      <c r="R1366" s="70"/>
      <c r="S1366" s="70"/>
      <c r="T1366" s="71"/>
      <c r="U1366" s="33"/>
      <c r="V1366" s="33"/>
      <c r="W1366" s="33"/>
      <c r="X1366" s="33"/>
      <c r="Y1366" s="33"/>
      <c r="Z1366" s="33"/>
      <c r="AA1366" s="33"/>
      <c r="AB1366" s="33"/>
      <c r="AC1366" s="33"/>
      <c r="AD1366" s="33"/>
      <c r="AE1366" s="33"/>
      <c r="AT1366" s="16" t="s">
        <v>134</v>
      </c>
      <c r="AU1366" s="16" t="s">
        <v>82</v>
      </c>
    </row>
    <row r="1367" spans="1:65" s="12" customFormat="1">
      <c r="B1367" s="196"/>
      <c r="C1367" s="197"/>
      <c r="D1367" s="191" t="s">
        <v>135</v>
      </c>
      <c r="E1367" s="198" t="s">
        <v>1</v>
      </c>
      <c r="F1367" s="199" t="s">
        <v>530</v>
      </c>
      <c r="G1367" s="197"/>
      <c r="H1367" s="198" t="s">
        <v>1</v>
      </c>
      <c r="I1367" s="200"/>
      <c r="J1367" s="197"/>
      <c r="K1367" s="197"/>
      <c r="L1367" s="201"/>
      <c r="M1367" s="202"/>
      <c r="N1367" s="203"/>
      <c r="O1367" s="203"/>
      <c r="P1367" s="203"/>
      <c r="Q1367" s="203"/>
      <c r="R1367" s="203"/>
      <c r="S1367" s="203"/>
      <c r="T1367" s="204"/>
      <c r="AT1367" s="205" t="s">
        <v>135</v>
      </c>
      <c r="AU1367" s="205" t="s">
        <v>82</v>
      </c>
      <c r="AV1367" s="12" t="s">
        <v>82</v>
      </c>
      <c r="AW1367" s="12" t="s">
        <v>30</v>
      </c>
      <c r="AX1367" s="12" t="s">
        <v>74</v>
      </c>
      <c r="AY1367" s="205" t="s">
        <v>125</v>
      </c>
    </row>
    <row r="1368" spans="1:65" s="13" customFormat="1">
      <c r="B1368" s="206"/>
      <c r="C1368" s="207"/>
      <c r="D1368" s="191" t="s">
        <v>135</v>
      </c>
      <c r="E1368" s="208" t="s">
        <v>1</v>
      </c>
      <c r="F1368" s="209" t="s">
        <v>917</v>
      </c>
      <c r="G1368" s="207"/>
      <c r="H1368" s="210">
        <v>0.34300000000000003</v>
      </c>
      <c r="I1368" s="211"/>
      <c r="J1368" s="207"/>
      <c r="K1368" s="207"/>
      <c r="L1368" s="212"/>
      <c r="M1368" s="213"/>
      <c r="N1368" s="214"/>
      <c r="O1368" s="214"/>
      <c r="P1368" s="214"/>
      <c r="Q1368" s="214"/>
      <c r="R1368" s="214"/>
      <c r="S1368" s="214"/>
      <c r="T1368" s="215"/>
      <c r="AT1368" s="216" t="s">
        <v>135</v>
      </c>
      <c r="AU1368" s="216" t="s">
        <v>82</v>
      </c>
      <c r="AV1368" s="13" t="s">
        <v>84</v>
      </c>
      <c r="AW1368" s="13" t="s">
        <v>30</v>
      </c>
      <c r="AX1368" s="13" t="s">
        <v>74</v>
      </c>
      <c r="AY1368" s="216" t="s">
        <v>125</v>
      </c>
    </row>
    <row r="1369" spans="1:65" s="12" customFormat="1">
      <c r="B1369" s="196"/>
      <c r="C1369" s="197"/>
      <c r="D1369" s="191" t="s">
        <v>135</v>
      </c>
      <c r="E1369" s="198" t="s">
        <v>1</v>
      </c>
      <c r="F1369" s="199" t="s">
        <v>533</v>
      </c>
      <c r="G1369" s="197"/>
      <c r="H1369" s="198" t="s">
        <v>1</v>
      </c>
      <c r="I1369" s="200"/>
      <c r="J1369" s="197"/>
      <c r="K1369" s="197"/>
      <c r="L1369" s="201"/>
      <c r="M1369" s="202"/>
      <c r="N1369" s="203"/>
      <c r="O1369" s="203"/>
      <c r="P1369" s="203"/>
      <c r="Q1369" s="203"/>
      <c r="R1369" s="203"/>
      <c r="S1369" s="203"/>
      <c r="T1369" s="204"/>
      <c r="AT1369" s="205" t="s">
        <v>135</v>
      </c>
      <c r="AU1369" s="205" t="s">
        <v>82</v>
      </c>
      <c r="AV1369" s="12" t="s">
        <v>82</v>
      </c>
      <c r="AW1369" s="12" t="s">
        <v>30</v>
      </c>
      <c r="AX1369" s="12" t="s">
        <v>74</v>
      </c>
      <c r="AY1369" s="205" t="s">
        <v>125</v>
      </c>
    </row>
    <row r="1370" spans="1:65" s="13" customFormat="1">
      <c r="B1370" s="206"/>
      <c r="C1370" s="207"/>
      <c r="D1370" s="191" t="s">
        <v>135</v>
      </c>
      <c r="E1370" s="208" t="s">
        <v>1</v>
      </c>
      <c r="F1370" s="209" t="s">
        <v>867</v>
      </c>
      <c r="G1370" s="207"/>
      <c r="H1370" s="210">
        <v>0.38</v>
      </c>
      <c r="I1370" s="211"/>
      <c r="J1370" s="207"/>
      <c r="K1370" s="207"/>
      <c r="L1370" s="212"/>
      <c r="M1370" s="213"/>
      <c r="N1370" s="214"/>
      <c r="O1370" s="214"/>
      <c r="P1370" s="214"/>
      <c r="Q1370" s="214"/>
      <c r="R1370" s="214"/>
      <c r="S1370" s="214"/>
      <c r="T1370" s="215"/>
      <c r="AT1370" s="216" t="s">
        <v>135</v>
      </c>
      <c r="AU1370" s="216" t="s">
        <v>82</v>
      </c>
      <c r="AV1370" s="13" t="s">
        <v>84</v>
      </c>
      <c r="AW1370" s="13" t="s">
        <v>30</v>
      </c>
      <c r="AX1370" s="13" t="s">
        <v>74</v>
      </c>
      <c r="AY1370" s="216" t="s">
        <v>125</v>
      </c>
    </row>
    <row r="1371" spans="1:65" s="12" customFormat="1">
      <c r="B1371" s="196"/>
      <c r="C1371" s="197"/>
      <c r="D1371" s="191" t="s">
        <v>135</v>
      </c>
      <c r="E1371" s="198" t="s">
        <v>1</v>
      </c>
      <c r="F1371" s="199" t="s">
        <v>164</v>
      </c>
      <c r="G1371" s="197"/>
      <c r="H1371" s="198" t="s">
        <v>1</v>
      </c>
      <c r="I1371" s="200"/>
      <c r="J1371" s="197"/>
      <c r="K1371" s="197"/>
      <c r="L1371" s="201"/>
      <c r="M1371" s="202"/>
      <c r="N1371" s="203"/>
      <c r="O1371" s="203"/>
      <c r="P1371" s="203"/>
      <c r="Q1371" s="203"/>
      <c r="R1371" s="203"/>
      <c r="S1371" s="203"/>
      <c r="T1371" s="204"/>
      <c r="AT1371" s="205" t="s">
        <v>135</v>
      </c>
      <c r="AU1371" s="205" t="s">
        <v>82</v>
      </c>
      <c r="AV1371" s="12" t="s">
        <v>82</v>
      </c>
      <c r="AW1371" s="12" t="s">
        <v>30</v>
      </c>
      <c r="AX1371" s="12" t="s">
        <v>74</v>
      </c>
      <c r="AY1371" s="205" t="s">
        <v>125</v>
      </c>
    </row>
    <row r="1372" spans="1:65" s="13" customFormat="1">
      <c r="B1372" s="206"/>
      <c r="C1372" s="207"/>
      <c r="D1372" s="191" t="s">
        <v>135</v>
      </c>
      <c r="E1372" s="208" t="s">
        <v>1</v>
      </c>
      <c r="F1372" s="209" t="s">
        <v>868</v>
      </c>
      <c r="G1372" s="207"/>
      <c r="H1372" s="210">
        <v>5.5E-2</v>
      </c>
      <c r="I1372" s="211"/>
      <c r="J1372" s="207"/>
      <c r="K1372" s="207"/>
      <c r="L1372" s="212"/>
      <c r="M1372" s="213"/>
      <c r="N1372" s="214"/>
      <c r="O1372" s="214"/>
      <c r="P1372" s="214"/>
      <c r="Q1372" s="214"/>
      <c r="R1372" s="214"/>
      <c r="S1372" s="214"/>
      <c r="T1372" s="215"/>
      <c r="AT1372" s="216" t="s">
        <v>135</v>
      </c>
      <c r="AU1372" s="216" t="s">
        <v>82</v>
      </c>
      <c r="AV1372" s="13" t="s">
        <v>84</v>
      </c>
      <c r="AW1372" s="13" t="s">
        <v>30</v>
      </c>
      <c r="AX1372" s="13" t="s">
        <v>74</v>
      </c>
      <c r="AY1372" s="216" t="s">
        <v>125</v>
      </c>
    </row>
    <row r="1373" spans="1:65" s="12" customFormat="1">
      <c r="B1373" s="196"/>
      <c r="C1373" s="197"/>
      <c r="D1373" s="191" t="s">
        <v>135</v>
      </c>
      <c r="E1373" s="198" t="s">
        <v>1</v>
      </c>
      <c r="F1373" s="199" t="s">
        <v>538</v>
      </c>
      <c r="G1373" s="197"/>
      <c r="H1373" s="198" t="s">
        <v>1</v>
      </c>
      <c r="I1373" s="200"/>
      <c r="J1373" s="197"/>
      <c r="K1373" s="197"/>
      <c r="L1373" s="201"/>
      <c r="M1373" s="202"/>
      <c r="N1373" s="203"/>
      <c r="O1373" s="203"/>
      <c r="P1373" s="203"/>
      <c r="Q1373" s="203"/>
      <c r="R1373" s="203"/>
      <c r="S1373" s="203"/>
      <c r="T1373" s="204"/>
      <c r="AT1373" s="205" t="s">
        <v>135</v>
      </c>
      <c r="AU1373" s="205" t="s">
        <v>82</v>
      </c>
      <c r="AV1373" s="12" t="s">
        <v>82</v>
      </c>
      <c r="AW1373" s="12" t="s">
        <v>30</v>
      </c>
      <c r="AX1373" s="12" t="s">
        <v>74</v>
      </c>
      <c r="AY1373" s="205" t="s">
        <v>125</v>
      </c>
    </row>
    <row r="1374" spans="1:65" s="13" customFormat="1">
      <c r="B1374" s="206"/>
      <c r="C1374" s="207"/>
      <c r="D1374" s="191" t="s">
        <v>135</v>
      </c>
      <c r="E1374" s="208" t="s">
        <v>1</v>
      </c>
      <c r="F1374" s="209" t="s">
        <v>869</v>
      </c>
      <c r="G1374" s="207"/>
      <c r="H1374" s="210">
        <v>0.20100000000000001</v>
      </c>
      <c r="I1374" s="211"/>
      <c r="J1374" s="207"/>
      <c r="K1374" s="207"/>
      <c r="L1374" s="212"/>
      <c r="M1374" s="213"/>
      <c r="N1374" s="214"/>
      <c r="O1374" s="214"/>
      <c r="P1374" s="214"/>
      <c r="Q1374" s="214"/>
      <c r="R1374" s="214"/>
      <c r="S1374" s="214"/>
      <c r="T1374" s="215"/>
      <c r="AT1374" s="216" t="s">
        <v>135</v>
      </c>
      <c r="AU1374" s="216" t="s">
        <v>82</v>
      </c>
      <c r="AV1374" s="13" t="s">
        <v>84</v>
      </c>
      <c r="AW1374" s="13" t="s">
        <v>30</v>
      </c>
      <c r="AX1374" s="13" t="s">
        <v>74</v>
      </c>
      <c r="AY1374" s="216" t="s">
        <v>125</v>
      </c>
    </row>
    <row r="1375" spans="1:65" s="12" customFormat="1">
      <c r="B1375" s="196"/>
      <c r="C1375" s="197"/>
      <c r="D1375" s="191" t="s">
        <v>135</v>
      </c>
      <c r="E1375" s="198" t="s">
        <v>1</v>
      </c>
      <c r="F1375" s="199" t="s">
        <v>504</v>
      </c>
      <c r="G1375" s="197"/>
      <c r="H1375" s="198" t="s">
        <v>1</v>
      </c>
      <c r="I1375" s="200"/>
      <c r="J1375" s="197"/>
      <c r="K1375" s="197"/>
      <c r="L1375" s="201"/>
      <c r="M1375" s="202"/>
      <c r="N1375" s="203"/>
      <c r="O1375" s="203"/>
      <c r="P1375" s="203"/>
      <c r="Q1375" s="203"/>
      <c r="R1375" s="203"/>
      <c r="S1375" s="203"/>
      <c r="T1375" s="204"/>
      <c r="AT1375" s="205" t="s">
        <v>135</v>
      </c>
      <c r="AU1375" s="205" t="s">
        <v>82</v>
      </c>
      <c r="AV1375" s="12" t="s">
        <v>82</v>
      </c>
      <c r="AW1375" s="12" t="s">
        <v>30</v>
      </c>
      <c r="AX1375" s="12" t="s">
        <v>74</v>
      </c>
      <c r="AY1375" s="205" t="s">
        <v>125</v>
      </c>
    </row>
    <row r="1376" spans="1:65" s="13" customFormat="1">
      <c r="B1376" s="206"/>
      <c r="C1376" s="207"/>
      <c r="D1376" s="191" t="s">
        <v>135</v>
      </c>
      <c r="E1376" s="208" t="s">
        <v>1</v>
      </c>
      <c r="F1376" s="209" t="s">
        <v>861</v>
      </c>
      <c r="G1376" s="207"/>
      <c r="H1376" s="210">
        <v>0.28599999999999998</v>
      </c>
      <c r="I1376" s="211"/>
      <c r="J1376" s="207"/>
      <c r="K1376" s="207"/>
      <c r="L1376" s="212"/>
      <c r="M1376" s="213"/>
      <c r="N1376" s="214"/>
      <c r="O1376" s="214"/>
      <c r="P1376" s="214"/>
      <c r="Q1376" s="214"/>
      <c r="R1376" s="214"/>
      <c r="S1376" s="214"/>
      <c r="T1376" s="215"/>
      <c r="AT1376" s="216" t="s">
        <v>135</v>
      </c>
      <c r="AU1376" s="216" t="s">
        <v>82</v>
      </c>
      <c r="AV1376" s="13" t="s">
        <v>84</v>
      </c>
      <c r="AW1376" s="13" t="s">
        <v>30</v>
      </c>
      <c r="AX1376" s="13" t="s">
        <v>74</v>
      </c>
      <c r="AY1376" s="216" t="s">
        <v>125</v>
      </c>
    </row>
    <row r="1377" spans="1:65" s="12" customFormat="1">
      <c r="B1377" s="196"/>
      <c r="C1377" s="197"/>
      <c r="D1377" s="191" t="s">
        <v>135</v>
      </c>
      <c r="E1377" s="198" t="s">
        <v>1</v>
      </c>
      <c r="F1377" s="199" t="s">
        <v>396</v>
      </c>
      <c r="G1377" s="197"/>
      <c r="H1377" s="198" t="s">
        <v>1</v>
      </c>
      <c r="I1377" s="200"/>
      <c r="J1377" s="197"/>
      <c r="K1377" s="197"/>
      <c r="L1377" s="201"/>
      <c r="M1377" s="202"/>
      <c r="N1377" s="203"/>
      <c r="O1377" s="203"/>
      <c r="P1377" s="203"/>
      <c r="Q1377" s="203"/>
      <c r="R1377" s="203"/>
      <c r="S1377" s="203"/>
      <c r="T1377" s="204"/>
      <c r="AT1377" s="205" t="s">
        <v>135</v>
      </c>
      <c r="AU1377" s="205" t="s">
        <v>82</v>
      </c>
      <c r="AV1377" s="12" t="s">
        <v>82</v>
      </c>
      <c r="AW1377" s="12" t="s">
        <v>30</v>
      </c>
      <c r="AX1377" s="12" t="s">
        <v>74</v>
      </c>
      <c r="AY1377" s="205" t="s">
        <v>125</v>
      </c>
    </row>
    <row r="1378" spans="1:65" s="13" customFormat="1">
      <c r="B1378" s="206"/>
      <c r="C1378" s="207"/>
      <c r="D1378" s="191" t="s">
        <v>135</v>
      </c>
      <c r="E1378" s="208" t="s">
        <v>1</v>
      </c>
      <c r="F1378" s="209" t="s">
        <v>918</v>
      </c>
      <c r="G1378" s="207"/>
      <c r="H1378" s="210">
        <v>0.22800000000000001</v>
      </c>
      <c r="I1378" s="211"/>
      <c r="J1378" s="207"/>
      <c r="K1378" s="207"/>
      <c r="L1378" s="212"/>
      <c r="M1378" s="213"/>
      <c r="N1378" s="214"/>
      <c r="O1378" s="214"/>
      <c r="P1378" s="214"/>
      <c r="Q1378" s="214"/>
      <c r="R1378" s="214"/>
      <c r="S1378" s="214"/>
      <c r="T1378" s="215"/>
      <c r="AT1378" s="216" t="s">
        <v>135</v>
      </c>
      <c r="AU1378" s="216" t="s">
        <v>82</v>
      </c>
      <c r="AV1378" s="13" t="s">
        <v>84</v>
      </c>
      <c r="AW1378" s="13" t="s">
        <v>30</v>
      </c>
      <c r="AX1378" s="13" t="s">
        <v>74</v>
      </c>
      <c r="AY1378" s="216" t="s">
        <v>125</v>
      </c>
    </row>
    <row r="1379" spans="1:65" s="12" customFormat="1">
      <c r="B1379" s="196"/>
      <c r="C1379" s="197"/>
      <c r="D1379" s="191" t="s">
        <v>135</v>
      </c>
      <c r="E1379" s="198" t="s">
        <v>1</v>
      </c>
      <c r="F1379" s="199" t="s">
        <v>396</v>
      </c>
      <c r="G1379" s="197"/>
      <c r="H1379" s="198" t="s">
        <v>1</v>
      </c>
      <c r="I1379" s="200"/>
      <c r="J1379" s="197"/>
      <c r="K1379" s="197"/>
      <c r="L1379" s="201"/>
      <c r="M1379" s="202"/>
      <c r="N1379" s="203"/>
      <c r="O1379" s="203"/>
      <c r="P1379" s="203"/>
      <c r="Q1379" s="203"/>
      <c r="R1379" s="203"/>
      <c r="S1379" s="203"/>
      <c r="T1379" s="204"/>
      <c r="AT1379" s="205" t="s">
        <v>135</v>
      </c>
      <c r="AU1379" s="205" t="s">
        <v>82</v>
      </c>
      <c r="AV1379" s="12" t="s">
        <v>82</v>
      </c>
      <c r="AW1379" s="12" t="s">
        <v>30</v>
      </c>
      <c r="AX1379" s="12" t="s">
        <v>74</v>
      </c>
      <c r="AY1379" s="205" t="s">
        <v>125</v>
      </c>
    </row>
    <row r="1380" spans="1:65" s="13" customFormat="1">
      <c r="B1380" s="206"/>
      <c r="C1380" s="207"/>
      <c r="D1380" s="191" t="s">
        <v>135</v>
      </c>
      <c r="E1380" s="208" t="s">
        <v>1</v>
      </c>
      <c r="F1380" s="209" t="s">
        <v>870</v>
      </c>
      <c r="G1380" s="207"/>
      <c r="H1380" s="210">
        <v>5.7000000000000002E-2</v>
      </c>
      <c r="I1380" s="211"/>
      <c r="J1380" s="207"/>
      <c r="K1380" s="207"/>
      <c r="L1380" s="212"/>
      <c r="M1380" s="213"/>
      <c r="N1380" s="214"/>
      <c r="O1380" s="214"/>
      <c r="P1380" s="214"/>
      <c r="Q1380" s="214"/>
      <c r="R1380" s="214"/>
      <c r="S1380" s="214"/>
      <c r="T1380" s="215"/>
      <c r="AT1380" s="216" t="s">
        <v>135</v>
      </c>
      <c r="AU1380" s="216" t="s">
        <v>82</v>
      </c>
      <c r="AV1380" s="13" t="s">
        <v>84</v>
      </c>
      <c r="AW1380" s="13" t="s">
        <v>30</v>
      </c>
      <c r="AX1380" s="13" t="s">
        <v>74</v>
      </c>
      <c r="AY1380" s="216" t="s">
        <v>125</v>
      </c>
    </row>
    <row r="1381" spans="1:65" s="12" customFormat="1">
      <c r="B1381" s="196"/>
      <c r="C1381" s="197"/>
      <c r="D1381" s="191" t="s">
        <v>135</v>
      </c>
      <c r="E1381" s="198" t="s">
        <v>1</v>
      </c>
      <c r="F1381" s="199" t="s">
        <v>513</v>
      </c>
      <c r="G1381" s="197"/>
      <c r="H1381" s="198" t="s">
        <v>1</v>
      </c>
      <c r="I1381" s="200"/>
      <c r="J1381" s="197"/>
      <c r="K1381" s="197"/>
      <c r="L1381" s="201"/>
      <c r="M1381" s="202"/>
      <c r="N1381" s="203"/>
      <c r="O1381" s="203"/>
      <c r="P1381" s="203"/>
      <c r="Q1381" s="203"/>
      <c r="R1381" s="203"/>
      <c r="S1381" s="203"/>
      <c r="T1381" s="204"/>
      <c r="AT1381" s="205" t="s">
        <v>135</v>
      </c>
      <c r="AU1381" s="205" t="s">
        <v>82</v>
      </c>
      <c r="AV1381" s="12" t="s">
        <v>82</v>
      </c>
      <c r="AW1381" s="12" t="s">
        <v>30</v>
      </c>
      <c r="AX1381" s="12" t="s">
        <v>74</v>
      </c>
      <c r="AY1381" s="205" t="s">
        <v>125</v>
      </c>
    </row>
    <row r="1382" spans="1:65" s="13" customFormat="1">
      <c r="B1382" s="206"/>
      <c r="C1382" s="207"/>
      <c r="D1382" s="191" t="s">
        <v>135</v>
      </c>
      <c r="E1382" s="208" t="s">
        <v>1</v>
      </c>
      <c r="F1382" s="209" t="s">
        <v>871</v>
      </c>
      <c r="G1382" s="207"/>
      <c r="H1382" s="210">
        <v>9.1999999999999998E-2</v>
      </c>
      <c r="I1382" s="211"/>
      <c r="J1382" s="207"/>
      <c r="K1382" s="207"/>
      <c r="L1382" s="212"/>
      <c r="M1382" s="213"/>
      <c r="N1382" s="214"/>
      <c r="O1382" s="214"/>
      <c r="P1382" s="214"/>
      <c r="Q1382" s="214"/>
      <c r="R1382" s="214"/>
      <c r="S1382" s="214"/>
      <c r="T1382" s="215"/>
      <c r="AT1382" s="216" t="s">
        <v>135</v>
      </c>
      <c r="AU1382" s="216" t="s">
        <v>82</v>
      </c>
      <c r="AV1382" s="13" t="s">
        <v>84</v>
      </c>
      <c r="AW1382" s="13" t="s">
        <v>30</v>
      </c>
      <c r="AX1382" s="13" t="s">
        <v>74</v>
      </c>
      <c r="AY1382" s="216" t="s">
        <v>125</v>
      </c>
    </row>
    <row r="1383" spans="1:65" s="14" customFormat="1">
      <c r="B1383" s="217"/>
      <c r="C1383" s="218"/>
      <c r="D1383" s="191" t="s">
        <v>135</v>
      </c>
      <c r="E1383" s="219" t="s">
        <v>1</v>
      </c>
      <c r="F1383" s="220" t="s">
        <v>138</v>
      </c>
      <c r="G1383" s="218"/>
      <c r="H1383" s="221">
        <v>1.6420000000000001</v>
      </c>
      <c r="I1383" s="222"/>
      <c r="J1383" s="218"/>
      <c r="K1383" s="218"/>
      <c r="L1383" s="223"/>
      <c r="M1383" s="224"/>
      <c r="N1383" s="225"/>
      <c r="O1383" s="225"/>
      <c r="P1383" s="225"/>
      <c r="Q1383" s="225"/>
      <c r="R1383" s="225"/>
      <c r="S1383" s="225"/>
      <c r="T1383" s="226"/>
      <c r="AT1383" s="227" t="s">
        <v>135</v>
      </c>
      <c r="AU1383" s="227" t="s">
        <v>82</v>
      </c>
      <c r="AV1383" s="14" t="s">
        <v>132</v>
      </c>
      <c r="AW1383" s="14" t="s">
        <v>30</v>
      </c>
      <c r="AX1383" s="14" t="s">
        <v>82</v>
      </c>
      <c r="AY1383" s="227" t="s">
        <v>125</v>
      </c>
    </row>
    <row r="1384" spans="1:65" s="2" customFormat="1" ht="24.2" customHeight="1">
      <c r="A1384" s="33"/>
      <c r="B1384" s="34"/>
      <c r="C1384" s="228" t="s">
        <v>933</v>
      </c>
      <c r="D1384" s="228" t="s">
        <v>769</v>
      </c>
      <c r="E1384" s="229" t="s">
        <v>934</v>
      </c>
      <c r="F1384" s="230" t="s">
        <v>935</v>
      </c>
      <c r="G1384" s="231" t="s">
        <v>129</v>
      </c>
      <c r="H1384" s="232">
        <v>429.30500000000001</v>
      </c>
      <c r="I1384" s="233"/>
      <c r="J1384" s="234">
        <f>ROUND(I1384*H1384,2)</f>
        <v>0</v>
      </c>
      <c r="K1384" s="230" t="s">
        <v>130</v>
      </c>
      <c r="L1384" s="38"/>
      <c r="M1384" s="235" t="s">
        <v>1</v>
      </c>
      <c r="N1384" s="236" t="s">
        <v>39</v>
      </c>
      <c r="O1384" s="70"/>
      <c r="P1384" s="187">
        <f>O1384*H1384</f>
        <v>0</v>
      </c>
      <c r="Q1384" s="187">
        <v>0</v>
      </c>
      <c r="R1384" s="187">
        <f>Q1384*H1384</f>
        <v>0</v>
      </c>
      <c r="S1384" s="187">
        <v>0</v>
      </c>
      <c r="T1384" s="188">
        <f>S1384*H1384</f>
        <v>0</v>
      </c>
      <c r="U1384" s="33"/>
      <c r="V1384" s="33"/>
      <c r="W1384" s="33"/>
      <c r="X1384" s="33"/>
      <c r="Y1384" s="33"/>
      <c r="Z1384" s="33"/>
      <c r="AA1384" s="33"/>
      <c r="AB1384" s="33"/>
      <c r="AC1384" s="33"/>
      <c r="AD1384" s="33"/>
      <c r="AE1384" s="33"/>
      <c r="AR1384" s="189" t="s">
        <v>132</v>
      </c>
      <c r="AT1384" s="189" t="s">
        <v>769</v>
      </c>
      <c r="AU1384" s="189" t="s">
        <v>82</v>
      </c>
      <c r="AY1384" s="16" t="s">
        <v>125</v>
      </c>
      <c r="BE1384" s="190">
        <f>IF(N1384="základní",J1384,0)</f>
        <v>0</v>
      </c>
      <c r="BF1384" s="190">
        <f>IF(N1384="snížená",J1384,0)</f>
        <v>0</v>
      </c>
      <c r="BG1384" s="190">
        <f>IF(N1384="zákl. přenesená",J1384,0)</f>
        <v>0</v>
      </c>
      <c r="BH1384" s="190">
        <f>IF(N1384="sníž. přenesená",J1384,0)</f>
        <v>0</v>
      </c>
      <c r="BI1384" s="190">
        <f>IF(N1384="nulová",J1384,0)</f>
        <v>0</v>
      </c>
      <c r="BJ1384" s="16" t="s">
        <v>82</v>
      </c>
      <c r="BK1384" s="190">
        <f>ROUND(I1384*H1384,2)</f>
        <v>0</v>
      </c>
      <c r="BL1384" s="16" t="s">
        <v>132</v>
      </c>
      <c r="BM1384" s="189" t="s">
        <v>936</v>
      </c>
    </row>
    <row r="1385" spans="1:65" s="2" customFormat="1" ht="39">
      <c r="A1385" s="33"/>
      <c r="B1385" s="34"/>
      <c r="C1385" s="35"/>
      <c r="D1385" s="191" t="s">
        <v>134</v>
      </c>
      <c r="E1385" s="35"/>
      <c r="F1385" s="192" t="s">
        <v>937</v>
      </c>
      <c r="G1385" s="35"/>
      <c r="H1385" s="35"/>
      <c r="I1385" s="193"/>
      <c r="J1385" s="35"/>
      <c r="K1385" s="35"/>
      <c r="L1385" s="38"/>
      <c r="M1385" s="194"/>
      <c r="N1385" s="195"/>
      <c r="O1385" s="70"/>
      <c r="P1385" s="70"/>
      <c r="Q1385" s="70"/>
      <c r="R1385" s="70"/>
      <c r="S1385" s="70"/>
      <c r="T1385" s="71"/>
      <c r="U1385" s="33"/>
      <c r="V1385" s="33"/>
      <c r="W1385" s="33"/>
      <c r="X1385" s="33"/>
      <c r="Y1385" s="33"/>
      <c r="Z1385" s="33"/>
      <c r="AA1385" s="33"/>
      <c r="AB1385" s="33"/>
      <c r="AC1385" s="33"/>
      <c r="AD1385" s="33"/>
      <c r="AE1385" s="33"/>
      <c r="AT1385" s="16" t="s">
        <v>134</v>
      </c>
      <c r="AU1385" s="16" t="s">
        <v>82</v>
      </c>
    </row>
    <row r="1386" spans="1:65" s="12" customFormat="1">
      <c r="B1386" s="196"/>
      <c r="C1386" s="197"/>
      <c r="D1386" s="191" t="s">
        <v>135</v>
      </c>
      <c r="E1386" s="198" t="s">
        <v>1</v>
      </c>
      <c r="F1386" s="199" t="s">
        <v>193</v>
      </c>
      <c r="G1386" s="197"/>
      <c r="H1386" s="198" t="s">
        <v>1</v>
      </c>
      <c r="I1386" s="200"/>
      <c r="J1386" s="197"/>
      <c r="K1386" s="197"/>
      <c r="L1386" s="201"/>
      <c r="M1386" s="202"/>
      <c r="N1386" s="203"/>
      <c r="O1386" s="203"/>
      <c r="P1386" s="203"/>
      <c r="Q1386" s="203"/>
      <c r="R1386" s="203"/>
      <c r="S1386" s="203"/>
      <c r="T1386" s="204"/>
      <c r="AT1386" s="205" t="s">
        <v>135</v>
      </c>
      <c r="AU1386" s="205" t="s">
        <v>82</v>
      </c>
      <c r="AV1386" s="12" t="s">
        <v>82</v>
      </c>
      <c r="AW1386" s="12" t="s">
        <v>30</v>
      </c>
      <c r="AX1386" s="12" t="s">
        <v>74</v>
      </c>
      <c r="AY1386" s="205" t="s">
        <v>125</v>
      </c>
    </row>
    <row r="1387" spans="1:65" s="13" customFormat="1">
      <c r="B1387" s="206"/>
      <c r="C1387" s="207"/>
      <c r="D1387" s="191" t="s">
        <v>135</v>
      </c>
      <c r="E1387" s="208" t="s">
        <v>1</v>
      </c>
      <c r="F1387" s="209" t="s">
        <v>924</v>
      </c>
      <c r="G1387" s="207"/>
      <c r="H1387" s="210">
        <v>49.845999999999997</v>
      </c>
      <c r="I1387" s="211"/>
      <c r="J1387" s="207"/>
      <c r="K1387" s="207"/>
      <c r="L1387" s="212"/>
      <c r="M1387" s="213"/>
      <c r="N1387" s="214"/>
      <c r="O1387" s="214"/>
      <c r="P1387" s="214"/>
      <c r="Q1387" s="214"/>
      <c r="R1387" s="214"/>
      <c r="S1387" s="214"/>
      <c r="T1387" s="215"/>
      <c r="AT1387" s="216" t="s">
        <v>135</v>
      </c>
      <c r="AU1387" s="216" t="s">
        <v>82</v>
      </c>
      <c r="AV1387" s="13" t="s">
        <v>84</v>
      </c>
      <c r="AW1387" s="13" t="s">
        <v>30</v>
      </c>
      <c r="AX1387" s="13" t="s">
        <v>74</v>
      </c>
      <c r="AY1387" s="216" t="s">
        <v>125</v>
      </c>
    </row>
    <row r="1388" spans="1:65" s="12" customFormat="1">
      <c r="B1388" s="196"/>
      <c r="C1388" s="197"/>
      <c r="D1388" s="191" t="s">
        <v>135</v>
      </c>
      <c r="E1388" s="198" t="s">
        <v>1</v>
      </c>
      <c r="F1388" s="199" t="s">
        <v>938</v>
      </c>
      <c r="G1388" s="197"/>
      <c r="H1388" s="198" t="s">
        <v>1</v>
      </c>
      <c r="I1388" s="200"/>
      <c r="J1388" s="197"/>
      <c r="K1388" s="197"/>
      <c r="L1388" s="201"/>
      <c r="M1388" s="202"/>
      <c r="N1388" s="203"/>
      <c r="O1388" s="203"/>
      <c r="P1388" s="203"/>
      <c r="Q1388" s="203"/>
      <c r="R1388" s="203"/>
      <c r="S1388" s="203"/>
      <c r="T1388" s="204"/>
      <c r="AT1388" s="205" t="s">
        <v>135</v>
      </c>
      <c r="AU1388" s="205" t="s">
        <v>82</v>
      </c>
      <c r="AV1388" s="12" t="s">
        <v>82</v>
      </c>
      <c r="AW1388" s="12" t="s">
        <v>30</v>
      </c>
      <c r="AX1388" s="12" t="s">
        <v>74</v>
      </c>
      <c r="AY1388" s="205" t="s">
        <v>125</v>
      </c>
    </row>
    <row r="1389" spans="1:65" s="13" customFormat="1">
      <c r="B1389" s="206"/>
      <c r="C1389" s="207"/>
      <c r="D1389" s="191" t="s">
        <v>135</v>
      </c>
      <c r="E1389" s="208" t="s">
        <v>1</v>
      </c>
      <c r="F1389" s="209" t="s">
        <v>925</v>
      </c>
      <c r="G1389" s="207"/>
      <c r="H1389" s="210">
        <v>48.2</v>
      </c>
      <c r="I1389" s="211"/>
      <c r="J1389" s="207"/>
      <c r="K1389" s="207"/>
      <c r="L1389" s="212"/>
      <c r="M1389" s="213"/>
      <c r="N1389" s="214"/>
      <c r="O1389" s="214"/>
      <c r="P1389" s="214"/>
      <c r="Q1389" s="214"/>
      <c r="R1389" s="214"/>
      <c r="S1389" s="214"/>
      <c r="T1389" s="215"/>
      <c r="AT1389" s="216" t="s">
        <v>135</v>
      </c>
      <c r="AU1389" s="216" t="s">
        <v>82</v>
      </c>
      <c r="AV1389" s="13" t="s">
        <v>84</v>
      </c>
      <c r="AW1389" s="13" t="s">
        <v>30</v>
      </c>
      <c r="AX1389" s="13" t="s">
        <v>74</v>
      </c>
      <c r="AY1389" s="216" t="s">
        <v>125</v>
      </c>
    </row>
    <row r="1390" spans="1:65" s="12" customFormat="1">
      <c r="B1390" s="196"/>
      <c r="C1390" s="197"/>
      <c r="D1390" s="191" t="s">
        <v>135</v>
      </c>
      <c r="E1390" s="198" t="s">
        <v>1</v>
      </c>
      <c r="F1390" s="199" t="s">
        <v>496</v>
      </c>
      <c r="G1390" s="197"/>
      <c r="H1390" s="198" t="s">
        <v>1</v>
      </c>
      <c r="I1390" s="200"/>
      <c r="J1390" s="197"/>
      <c r="K1390" s="197"/>
      <c r="L1390" s="201"/>
      <c r="M1390" s="202"/>
      <c r="N1390" s="203"/>
      <c r="O1390" s="203"/>
      <c r="P1390" s="203"/>
      <c r="Q1390" s="203"/>
      <c r="R1390" s="203"/>
      <c r="S1390" s="203"/>
      <c r="T1390" s="204"/>
      <c r="AT1390" s="205" t="s">
        <v>135</v>
      </c>
      <c r="AU1390" s="205" t="s">
        <v>82</v>
      </c>
      <c r="AV1390" s="12" t="s">
        <v>82</v>
      </c>
      <c r="AW1390" s="12" t="s">
        <v>30</v>
      </c>
      <c r="AX1390" s="12" t="s">
        <v>74</v>
      </c>
      <c r="AY1390" s="205" t="s">
        <v>125</v>
      </c>
    </row>
    <row r="1391" spans="1:65" s="13" customFormat="1">
      <c r="B1391" s="206"/>
      <c r="C1391" s="207"/>
      <c r="D1391" s="191" t="s">
        <v>135</v>
      </c>
      <c r="E1391" s="208" t="s">
        <v>1</v>
      </c>
      <c r="F1391" s="209" t="s">
        <v>808</v>
      </c>
      <c r="G1391" s="207"/>
      <c r="H1391" s="210">
        <v>131.25899999999999</v>
      </c>
      <c r="I1391" s="211"/>
      <c r="J1391" s="207"/>
      <c r="K1391" s="207"/>
      <c r="L1391" s="212"/>
      <c r="M1391" s="213"/>
      <c r="N1391" s="214"/>
      <c r="O1391" s="214"/>
      <c r="P1391" s="214"/>
      <c r="Q1391" s="214"/>
      <c r="R1391" s="214"/>
      <c r="S1391" s="214"/>
      <c r="T1391" s="215"/>
      <c r="AT1391" s="216" t="s">
        <v>135</v>
      </c>
      <c r="AU1391" s="216" t="s">
        <v>82</v>
      </c>
      <c r="AV1391" s="13" t="s">
        <v>84</v>
      </c>
      <c r="AW1391" s="13" t="s">
        <v>30</v>
      </c>
      <c r="AX1391" s="13" t="s">
        <v>74</v>
      </c>
      <c r="AY1391" s="216" t="s">
        <v>125</v>
      </c>
    </row>
    <row r="1392" spans="1:65" s="12" customFormat="1">
      <c r="B1392" s="196"/>
      <c r="C1392" s="197"/>
      <c r="D1392" s="191" t="s">
        <v>135</v>
      </c>
      <c r="E1392" s="198" t="s">
        <v>1</v>
      </c>
      <c r="F1392" s="199" t="s">
        <v>926</v>
      </c>
      <c r="G1392" s="197"/>
      <c r="H1392" s="198" t="s">
        <v>1</v>
      </c>
      <c r="I1392" s="200"/>
      <c r="J1392" s="197"/>
      <c r="K1392" s="197"/>
      <c r="L1392" s="201"/>
      <c r="M1392" s="202"/>
      <c r="N1392" s="203"/>
      <c r="O1392" s="203"/>
      <c r="P1392" s="203"/>
      <c r="Q1392" s="203"/>
      <c r="R1392" s="203"/>
      <c r="S1392" s="203"/>
      <c r="T1392" s="204"/>
      <c r="AT1392" s="205" t="s">
        <v>135</v>
      </c>
      <c r="AU1392" s="205" t="s">
        <v>82</v>
      </c>
      <c r="AV1392" s="12" t="s">
        <v>82</v>
      </c>
      <c r="AW1392" s="12" t="s">
        <v>30</v>
      </c>
      <c r="AX1392" s="12" t="s">
        <v>74</v>
      </c>
      <c r="AY1392" s="205" t="s">
        <v>125</v>
      </c>
    </row>
    <row r="1393" spans="1:65" s="13" customFormat="1">
      <c r="B1393" s="206"/>
      <c r="C1393" s="207"/>
      <c r="D1393" s="191" t="s">
        <v>135</v>
      </c>
      <c r="E1393" s="208" t="s">
        <v>1</v>
      </c>
      <c r="F1393" s="209" t="s">
        <v>927</v>
      </c>
      <c r="G1393" s="207"/>
      <c r="H1393" s="210">
        <v>200</v>
      </c>
      <c r="I1393" s="211"/>
      <c r="J1393" s="207"/>
      <c r="K1393" s="207"/>
      <c r="L1393" s="212"/>
      <c r="M1393" s="213"/>
      <c r="N1393" s="214"/>
      <c r="O1393" s="214"/>
      <c r="P1393" s="214"/>
      <c r="Q1393" s="214"/>
      <c r="R1393" s="214"/>
      <c r="S1393" s="214"/>
      <c r="T1393" s="215"/>
      <c r="AT1393" s="216" t="s">
        <v>135</v>
      </c>
      <c r="AU1393" s="216" t="s">
        <v>82</v>
      </c>
      <c r="AV1393" s="13" t="s">
        <v>84</v>
      </c>
      <c r="AW1393" s="13" t="s">
        <v>30</v>
      </c>
      <c r="AX1393" s="13" t="s">
        <v>74</v>
      </c>
      <c r="AY1393" s="216" t="s">
        <v>125</v>
      </c>
    </row>
    <row r="1394" spans="1:65" s="14" customFormat="1">
      <c r="B1394" s="217"/>
      <c r="C1394" s="218"/>
      <c r="D1394" s="191" t="s">
        <v>135</v>
      </c>
      <c r="E1394" s="219" t="s">
        <v>1</v>
      </c>
      <c r="F1394" s="220" t="s">
        <v>138</v>
      </c>
      <c r="G1394" s="218"/>
      <c r="H1394" s="221">
        <v>429.30499999999995</v>
      </c>
      <c r="I1394" s="222"/>
      <c r="J1394" s="218"/>
      <c r="K1394" s="218"/>
      <c r="L1394" s="223"/>
      <c r="M1394" s="224"/>
      <c r="N1394" s="225"/>
      <c r="O1394" s="225"/>
      <c r="P1394" s="225"/>
      <c r="Q1394" s="225"/>
      <c r="R1394" s="225"/>
      <c r="S1394" s="225"/>
      <c r="T1394" s="226"/>
      <c r="AT1394" s="227" t="s">
        <v>135</v>
      </c>
      <c r="AU1394" s="227" t="s">
        <v>82</v>
      </c>
      <c r="AV1394" s="14" t="s">
        <v>132</v>
      </c>
      <c r="AW1394" s="14" t="s">
        <v>30</v>
      </c>
      <c r="AX1394" s="14" t="s">
        <v>82</v>
      </c>
      <c r="AY1394" s="227" t="s">
        <v>125</v>
      </c>
    </row>
    <row r="1395" spans="1:65" s="2" customFormat="1" ht="16.5" customHeight="1">
      <c r="A1395" s="33"/>
      <c r="B1395" s="34"/>
      <c r="C1395" s="228" t="s">
        <v>939</v>
      </c>
      <c r="D1395" s="228" t="s">
        <v>769</v>
      </c>
      <c r="E1395" s="229" t="s">
        <v>940</v>
      </c>
      <c r="F1395" s="230" t="s">
        <v>941</v>
      </c>
      <c r="G1395" s="231" t="s">
        <v>858</v>
      </c>
      <c r="H1395" s="232">
        <v>1.6419999999999999</v>
      </c>
      <c r="I1395" s="233"/>
      <c r="J1395" s="234">
        <f>ROUND(I1395*H1395,2)</f>
        <v>0</v>
      </c>
      <c r="K1395" s="230" t="s">
        <v>130</v>
      </c>
      <c r="L1395" s="38"/>
      <c r="M1395" s="235" t="s">
        <v>1</v>
      </c>
      <c r="N1395" s="236" t="s">
        <v>39</v>
      </c>
      <c r="O1395" s="70"/>
      <c r="P1395" s="187">
        <f>O1395*H1395</f>
        <v>0</v>
      </c>
      <c r="Q1395" s="187">
        <v>0</v>
      </c>
      <c r="R1395" s="187">
        <f>Q1395*H1395</f>
        <v>0</v>
      </c>
      <c r="S1395" s="187">
        <v>0</v>
      </c>
      <c r="T1395" s="188">
        <f>S1395*H1395</f>
        <v>0</v>
      </c>
      <c r="U1395" s="33"/>
      <c r="V1395" s="33"/>
      <c r="W1395" s="33"/>
      <c r="X1395" s="33"/>
      <c r="Y1395" s="33"/>
      <c r="Z1395" s="33"/>
      <c r="AA1395" s="33"/>
      <c r="AB1395" s="33"/>
      <c r="AC1395" s="33"/>
      <c r="AD1395" s="33"/>
      <c r="AE1395" s="33"/>
      <c r="AR1395" s="189" t="s">
        <v>132</v>
      </c>
      <c r="AT1395" s="189" t="s">
        <v>769</v>
      </c>
      <c r="AU1395" s="189" t="s">
        <v>82</v>
      </c>
      <c r="AY1395" s="16" t="s">
        <v>125</v>
      </c>
      <c r="BE1395" s="190">
        <f>IF(N1395="základní",J1395,0)</f>
        <v>0</v>
      </c>
      <c r="BF1395" s="190">
        <f>IF(N1395="snížená",J1395,0)</f>
        <v>0</v>
      </c>
      <c r="BG1395" s="190">
        <f>IF(N1395="zákl. přenesená",J1395,0)</f>
        <v>0</v>
      </c>
      <c r="BH1395" s="190">
        <f>IF(N1395="sníž. přenesená",J1395,0)</f>
        <v>0</v>
      </c>
      <c r="BI1395" s="190">
        <f>IF(N1395="nulová",J1395,0)</f>
        <v>0</v>
      </c>
      <c r="BJ1395" s="16" t="s">
        <v>82</v>
      </c>
      <c r="BK1395" s="190">
        <f>ROUND(I1395*H1395,2)</f>
        <v>0</v>
      </c>
      <c r="BL1395" s="16" t="s">
        <v>132</v>
      </c>
      <c r="BM1395" s="189" t="s">
        <v>942</v>
      </c>
    </row>
    <row r="1396" spans="1:65" s="2" customFormat="1" ht="39">
      <c r="A1396" s="33"/>
      <c r="B1396" s="34"/>
      <c r="C1396" s="35"/>
      <c r="D1396" s="191" t="s">
        <v>134</v>
      </c>
      <c r="E1396" s="35"/>
      <c r="F1396" s="192" t="s">
        <v>943</v>
      </c>
      <c r="G1396" s="35"/>
      <c r="H1396" s="35"/>
      <c r="I1396" s="193"/>
      <c r="J1396" s="35"/>
      <c r="K1396" s="35"/>
      <c r="L1396" s="38"/>
      <c r="M1396" s="194"/>
      <c r="N1396" s="195"/>
      <c r="O1396" s="70"/>
      <c r="P1396" s="70"/>
      <c r="Q1396" s="70"/>
      <c r="R1396" s="70"/>
      <c r="S1396" s="70"/>
      <c r="T1396" s="71"/>
      <c r="U1396" s="33"/>
      <c r="V1396" s="33"/>
      <c r="W1396" s="33"/>
      <c r="X1396" s="33"/>
      <c r="Y1396" s="33"/>
      <c r="Z1396" s="33"/>
      <c r="AA1396" s="33"/>
      <c r="AB1396" s="33"/>
      <c r="AC1396" s="33"/>
      <c r="AD1396" s="33"/>
      <c r="AE1396" s="33"/>
      <c r="AT1396" s="16" t="s">
        <v>134</v>
      </c>
      <c r="AU1396" s="16" t="s">
        <v>82</v>
      </c>
    </row>
    <row r="1397" spans="1:65" s="12" customFormat="1">
      <c r="B1397" s="196"/>
      <c r="C1397" s="197"/>
      <c r="D1397" s="191" t="s">
        <v>135</v>
      </c>
      <c r="E1397" s="198" t="s">
        <v>1</v>
      </c>
      <c r="F1397" s="199" t="s">
        <v>530</v>
      </c>
      <c r="G1397" s="197"/>
      <c r="H1397" s="198" t="s">
        <v>1</v>
      </c>
      <c r="I1397" s="200"/>
      <c r="J1397" s="197"/>
      <c r="K1397" s="197"/>
      <c r="L1397" s="201"/>
      <c r="M1397" s="202"/>
      <c r="N1397" s="203"/>
      <c r="O1397" s="203"/>
      <c r="P1397" s="203"/>
      <c r="Q1397" s="203"/>
      <c r="R1397" s="203"/>
      <c r="S1397" s="203"/>
      <c r="T1397" s="204"/>
      <c r="AT1397" s="205" t="s">
        <v>135</v>
      </c>
      <c r="AU1397" s="205" t="s">
        <v>82</v>
      </c>
      <c r="AV1397" s="12" t="s">
        <v>82</v>
      </c>
      <c r="AW1397" s="12" t="s">
        <v>30</v>
      </c>
      <c r="AX1397" s="12" t="s">
        <v>74</v>
      </c>
      <c r="AY1397" s="205" t="s">
        <v>125</v>
      </c>
    </row>
    <row r="1398" spans="1:65" s="13" customFormat="1">
      <c r="B1398" s="206"/>
      <c r="C1398" s="207"/>
      <c r="D1398" s="191" t="s">
        <v>135</v>
      </c>
      <c r="E1398" s="208" t="s">
        <v>1</v>
      </c>
      <c r="F1398" s="209" t="s">
        <v>917</v>
      </c>
      <c r="G1398" s="207"/>
      <c r="H1398" s="210">
        <v>0.34300000000000003</v>
      </c>
      <c r="I1398" s="211"/>
      <c r="J1398" s="207"/>
      <c r="K1398" s="207"/>
      <c r="L1398" s="212"/>
      <c r="M1398" s="213"/>
      <c r="N1398" s="214"/>
      <c r="O1398" s="214"/>
      <c r="P1398" s="214"/>
      <c r="Q1398" s="214"/>
      <c r="R1398" s="214"/>
      <c r="S1398" s="214"/>
      <c r="T1398" s="215"/>
      <c r="AT1398" s="216" t="s">
        <v>135</v>
      </c>
      <c r="AU1398" s="216" t="s">
        <v>82</v>
      </c>
      <c r="AV1398" s="13" t="s">
        <v>84</v>
      </c>
      <c r="AW1398" s="13" t="s">
        <v>30</v>
      </c>
      <c r="AX1398" s="13" t="s">
        <v>74</v>
      </c>
      <c r="AY1398" s="216" t="s">
        <v>125</v>
      </c>
    </row>
    <row r="1399" spans="1:65" s="12" customFormat="1">
      <c r="B1399" s="196"/>
      <c r="C1399" s="197"/>
      <c r="D1399" s="191" t="s">
        <v>135</v>
      </c>
      <c r="E1399" s="198" t="s">
        <v>1</v>
      </c>
      <c r="F1399" s="199" t="s">
        <v>533</v>
      </c>
      <c r="G1399" s="197"/>
      <c r="H1399" s="198" t="s">
        <v>1</v>
      </c>
      <c r="I1399" s="200"/>
      <c r="J1399" s="197"/>
      <c r="K1399" s="197"/>
      <c r="L1399" s="201"/>
      <c r="M1399" s="202"/>
      <c r="N1399" s="203"/>
      <c r="O1399" s="203"/>
      <c r="P1399" s="203"/>
      <c r="Q1399" s="203"/>
      <c r="R1399" s="203"/>
      <c r="S1399" s="203"/>
      <c r="T1399" s="204"/>
      <c r="AT1399" s="205" t="s">
        <v>135</v>
      </c>
      <c r="AU1399" s="205" t="s">
        <v>82</v>
      </c>
      <c r="AV1399" s="12" t="s">
        <v>82</v>
      </c>
      <c r="AW1399" s="12" t="s">
        <v>30</v>
      </c>
      <c r="AX1399" s="12" t="s">
        <v>74</v>
      </c>
      <c r="AY1399" s="205" t="s">
        <v>125</v>
      </c>
    </row>
    <row r="1400" spans="1:65" s="13" customFormat="1">
      <c r="B1400" s="206"/>
      <c r="C1400" s="207"/>
      <c r="D1400" s="191" t="s">
        <v>135</v>
      </c>
      <c r="E1400" s="208" t="s">
        <v>1</v>
      </c>
      <c r="F1400" s="209" t="s">
        <v>867</v>
      </c>
      <c r="G1400" s="207"/>
      <c r="H1400" s="210">
        <v>0.38</v>
      </c>
      <c r="I1400" s="211"/>
      <c r="J1400" s="207"/>
      <c r="K1400" s="207"/>
      <c r="L1400" s="212"/>
      <c r="M1400" s="213"/>
      <c r="N1400" s="214"/>
      <c r="O1400" s="214"/>
      <c r="P1400" s="214"/>
      <c r="Q1400" s="214"/>
      <c r="R1400" s="214"/>
      <c r="S1400" s="214"/>
      <c r="T1400" s="215"/>
      <c r="AT1400" s="216" t="s">
        <v>135</v>
      </c>
      <c r="AU1400" s="216" t="s">
        <v>82</v>
      </c>
      <c r="AV1400" s="13" t="s">
        <v>84</v>
      </c>
      <c r="AW1400" s="13" t="s">
        <v>30</v>
      </c>
      <c r="AX1400" s="13" t="s">
        <v>74</v>
      </c>
      <c r="AY1400" s="216" t="s">
        <v>125</v>
      </c>
    </row>
    <row r="1401" spans="1:65" s="12" customFormat="1">
      <c r="B1401" s="196"/>
      <c r="C1401" s="197"/>
      <c r="D1401" s="191" t="s">
        <v>135</v>
      </c>
      <c r="E1401" s="198" t="s">
        <v>1</v>
      </c>
      <c r="F1401" s="199" t="s">
        <v>164</v>
      </c>
      <c r="G1401" s="197"/>
      <c r="H1401" s="198" t="s">
        <v>1</v>
      </c>
      <c r="I1401" s="200"/>
      <c r="J1401" s="197"/>
      <c r="K1401" s="197"/>
      <c r="L1401" s="201"/>
      <c r="M1401" s="202"/>
      <c r="N1401" s="203"/>
      <c r="O1401" s="203"/>
      <c r="P1401" s="203"/>
      <c r="Q1401" s="203"/>
      <c r="R1401" s="203"/>
      <c r="S1401" s="203"/>
      <c r="T1401" s="204"/>
      <c r="AT1401" s="205" t="s">
        <v>135</v>
      </c>
      <c r="AU1401" s="205" t="s">
        <v>82</v>
      </c>
      <c r="AV1401" s="12" t="s">
        <v>82</v>
      </c>
      <c r="AW1401" s="12" t="s">
        <v>30</v>
      </c>
      <c r="AX1401" s="12" t="s">
        <v>74</v>
      </c>
      <c r="AY1401" s="205" t="s">
        <v>125</v>
      </c>
    </row>
    <row r="1402" spans="1:65" s="13" customFormat="1">
      <c r="B1402" s="206"/>
      <c r="C1402" s="207"/>
      <c r="D1402" s="191" t="s">
        <v>135</v>
      </c>
      <c r="E1402" s="208" t="s">
        <v>1</v>
      </c>
      <c r="F1402" s="209" t="s">
        <v>868</v>
      </c>
      <c r="G1402" s="207"/>
      <c r="H1402" s="210">
        <v>5.5E-2</v>
      </c>
      <c r="I1402" s="211"/>
      <c r="J1402" s="207"/>
      <c r="K1402" s="207"/>
      <c r="L1402" s="212"/>
      <c r="M1402" s="213"/>
      <c r="N1402" s="214"/>
      <c r="O1402" s="214"/>
      <c r="P1402" s="214"/>
      <c r="Q1402" s="214"/>
      <c r="R1402" s="214"/>
      <c r="S1402" s="214"/>
      <c r="T1402" s="215"/>
      <c r="AT1402" s="216" t="s">
        <v>135</v>
      </c>
      <c r="AU1402" s="216" t="s">
        <v>82</v>
      </c>
      <c r="AV1402" s="13" t="s">
        <v>84</v>
      </c>
      <c r="AW1402" s="13" t="s">
        <v>30</v>
      </c>
      <c r="AX1402" s="13" t="s">
        <v>74</v>
      </c>
      <c r="AY1402" s="216" t="s">
        <v>125</v>
      </c>
    </row>
    <row r="1403" spans="1:65" s="12" customFormat="1">
      <c r="B1403" s="196"/>
      <c r="C1403" s="197"/>
      <c r="D1403" s="191" t="s">
        <v>135</v>
      </c>
      <c r="E1403" s="198" t="s">
        <v>1</v>
      </c>
      <c r="F1403" s="199" t="s">
        <v>538</v>
      </c>
      <c r="G1403" s="197"/>
      <c r="H1403" s="198" t="s">
        <v>1</v>
      </c>
      <c r="I1403" s="200"/>
      <c r="J1403" s="197"/>
      <c r="K1403" s="197"/>
      <c r="L1403" s="201"/>
      <c r="M1403" s="202"/>
      <c r="N1403" s="203"/>
      <c r="O1403" s="203"/>
      <c r="P1403" s="203"/>
      <c r="Q1403" s="203"/>
      <c r="R1403" s="203"/>
      <c r="S1403" s="203"/>
      <c r="T1403" s="204"/>
      <c r="AT1403" s="205" t="s">
        <v>135</v>
      </c>
      <c r="AU1403" s="205" t="s">
        <v>82</v>
      </c>
      <c r="AV1403" s="12" t="s">
        <v>82</v>
      </c>
      <c r="AW1403" s="12" t="s">
        <v>30</v>
      </c>
      <c r="AX1403" s="12" t="s">
        <v>74</v>
      </c>
      <c r="AY1403" s="205" t="s">
        <v>125</v>
      </c>
    </row>
    <row r="1404" spans="1:65" s="13" customFormat="1">
      <c r="B1404" s="206"/>
      <c r="C1404" s="207"/>
      <c r="D1404" s="191" t="s">
        <v>135</v>
      </c>
      <c r="E1404" s="208" t="s">
        <v>1</v>
      </c>
      <c r="F1404" s="209" t="s">
        <v>869</v>
      </c>
      <c r="G1404" s="207"/>
      <c r="H1404" s="210">
        <v>0.20100000000000001</v>
      </c>
      <c r="I1404" s="211"/>
      <c r="J1404" s="207"/>
      <c r="K1404" s="207"/>
      <c r="L1404" s="212"/>
      <c r="M1404" s="213"/>
      <c r="N1404" s="214"/>
      <c r="O1404" s="214"/>
      <c r="P1404" s="214"/>
      <c r="Q1404" s="214"/>
      <c r="R1404" s="214"/>
      <c r="S1404" s="214"/>
      <c r="T1404" s="215"/>
      <c r="AT1404" s="216" t="s">
        <v>135</v>
      </c>
      <c r="AU1404" s="216" t="s">
        <v>82</v>
      </c>
      <c r="AV1404" s="13" t="s">
        <v>84</v>
      </c>
      <c r="AW1404" s="13" t="s">
        <v>30</v>
      </c>
      <c r="AX1404" s="13" t="s">
        <v>74</v>
      </c>
      <c r="AY1404" s="216" t="s">
        <v>125</v>
      </c>
    </row>
    <row r="1405" spans="1:65" s="12" customFormat="1">
      <c r="B1405" s="196"/>
      <c r="C1405" s="197"/>
      <c r="D1405" s="191" t="s">
        <v>135</v>
      </c>
      <c r="E1405" s="198" t="s">
        <v>1</v>
      </c>
      <c r="F1405" s="199" t="s">
        <v>504</v>
      </c>
      <c r="G1405" s="197"/>
      <c r="H1405" s="198" t="s">
        <v>1</v>
      </c>
      <c r="I1405" s="200"/>
      <c r="J1405" s="197"/>
      <c r="K1405" s="197"/>
      <c r="L1405" s="201"/>
      <c r="M1405" s="202"/>
      <c r="N1405" s="203"/>
      <c r="O1405" s="203"/>
      <c r="P1405" s="203"/>
      <c r="Q1405" s="203"/>
      <c r="R1405" s="203"/>
      <c r="S1405" s="203"/>
      <c r="T1405" s="204"/>
      <c r="AT1405" s="205" t="s">
        <v>135</v>
      </c>
      <c r="AU1405" s="205" t="s">
        <v>82</v>
      </c>
      <c r="AV1405" s="12" t="s">
        <v>82</v>
      </c>
      <c r="AW1405" s="12" t="s">
        <v>30</v>
      </c>
      <c r="AX1405" s="12" t="s">
        <v>74</v>
      </c>
      <c r="AY1405" s="205" t="s">
        <v>125</v>
      </c>
    </row>
    <row r="1406" spans="1:65" s="13" customFormat="1">
      <c r="B1406" s="206"/>
      <c r="C1406" s="207"/>
      <c r="D1406" s="191" t="s">
        <v>135</v>
      </c>
      <c r="E1406" s="208" t="s">
        <v>1</v>
      </c>
      <c r="F1406" s="209" t="s">
        <v>861</v>
      </c>
      <c r="G1406" s="207"/>
      <c r="H1406" s="210">
        <v>0.28599999999999998</v>
      </c>
      <c r="I1406" s="211"/>
      <c r="J1406" s="207"/>
      <c r="K1406" s="207"/>
      <c r="L1406" s="212"/>
      <c r="M1406" s="213"/>
      <c r="N1406" s="214"/>
      <c r="O1406" s="214"/>
      <c r="P1406" s="214"/>
      <c r="Q1406" s="214"/>
      <c r="R1406" s="214"/>
      <c r="S1406" s="214"/>
      <c r="T1406" s="215"/>
      <c r="AT1406" s="216" t="s">
        <v>135</v>
      </c>
      <c r="AU1406" s="216" t="s">
        <v>82</v>
      </c>
      <c r="AV1406" s="13" t="s">
        <v>84</v>
      </c>
      <c r="AW1406" s="13" t="s">
        <v>30</v>
      </c>
      <c r="AX1406" s="13" t="s">
        <v>74</v>
      </c>
      <c r="AY1406" s="216" t="s">
        <v>125</v>
      </c>
    </row>
    <row r="1407" spans="1:65" s="12" customFormat="1">
      <c r="B1407" s="196"/>
      <c r="C1407" s="197"/>
      <c r="D1407" s="191" t="s">
        <v>135</v>
      </c>
      <c r="E1407" s="198" t="s">
        <v>1</v>
      </c>
      <c r="F1407" s="199" t="s">
        <v>396</v>
      </c>
      <c r="G1407" s="197"/>
      <c r="H1407" s="198" t="s">
        <v>1</v>
      </c>
      <c r="I1407" s="200"/>
      <c r="J1407" s="197"/>
      <c r="K1407" s="197"/>
      <c r="L1407" s="201"/>
      <c r="M1407" s="202"/>
      <c r="N1407" s="203"/>
      <c r="O1407" s="203"/>
      <c r="P1407" s="203"/>
      <c r="Q1407" s="203"/>
      <c r="R1407" s="203"/>
      <c r="S1407" s="203"/>
      <c r="T1407" s="204"/>
      <c r="AT1407" s="205" t="s">
        <v>135</v>
      </c>
      <c r="AU1407" s="205" t="s">
        <v>82</v>
      </c>
      <c r="AV1407" s="12" t="s">
        <v>82</v>
      </c>
      <c r="AW1407" s="12" t="s">
        <v>30</v>
      </c>
      <c r="AX1407" s="12" t="s">
        <v>74</v>
      </c>
      <c r="AY1407" s="205" t="s">
        <v>125</v>
      </c>
    </row>
    <row r="1408" spans="1:65" s="13" customFormat="1">
      <c r="B1408" s="206"/>
      <c r="C1408" s="207"/>
      <c r="D1408" s="191" t="s">
        <v>135</v>
      </c>
      <c r="E1408" s="208" t="s">
        <v>1</v>
      </c>
      <c r="F1408" s="209" t="s">
        <v>918</v>
      </c>
      <c r="G1408" s="207"/>
      <c r="H1408" s="210">
        <v>0.22800000000000001</v>
      </c>
      <c r="I1408" s="211"/>
      <c r="J1408" s="207"/>
      <c r="K1408" s="207"/>
      <c r="L1408" s="212"/>
      <c r="M1408" s="213"/>
      <c r="N1408" s="214"/>
      <c r="O1408" s="214"/>
      <c r="P1408" s="214"/>
      <c r="Q1408" s="214"/>
      <c r="R1408" s="214"/>
      <c r="S1408" s="214"/>
      <c r="T1408" s="215"/>
      <c r="AT1408" s="216" t="s">
        <v>135</v>
      </c>
      <c r="AU1408" s="216" t="s">
        <v>82</v>
      </c>
      <c r="AV1408" s="13" t="s">
        <v>84</v>
      </c>
      <c r="AW1408" s="13" t="s">
        <v>30</v>
      </c>
      <c r="AX1408" s="13" t="s">
        <v>74</v>
      </c>
      <c r="AY1408" s="216" t="s">
        <v>125</v>
      </c>
    </row>
    <row r="1409" spans="1:65" s="12" customFormat="1">
      <c r="B1409" s="196"/>
      <c r="C1409" s="197"/>
      <c r="D1409" s="191" t="s">
        <v>135</v>
      </c>
      <c r="E1409" s="198" t="s">
        <v>1</v>
      </c>
      <c r="F1409" s="199" t="s">
        <v>396</v>
      </c>
      <c r="G1409" s="197"/>
      <c r="H1409" s="198" t="s">
        <v>1</v>
      </c>
      <c r="I1409" s="200"/>
      <c r="J1409" s="197"/>
      <c r="K1409" s="197"/>
      <c r="L1409" s="201"/>
      <c r="M1409" s="202"/>
      <c r="N1409" s="203"/>
      <c r="O1409" s="203"/>
      <c r="P1409" s="203"/>
      <c r="Q1409" s="203"/>
      <c r="R1409" s="203"/>
      <c r="S1409" s="203"/>
      <c r="T1409" s="204"/>
      <c r="AT1409" s="205" t="s">
        <v>135</v>
      </c>
      <c r="AU1409" s="205" t="s">
        <v>82</v>
      </c>
      <c r="AV1409" s="12" t="s">
        <v>82</v>
      </c>
      <c r="AW1409" s="12" t="s">
        <v>30</v>
      </c>
      <c r="AX1409" s="12" t="s">
        <v>74</v>
      </c>
      <c r="AY1409" s="205" t="s">
        <v>125</v>
      </c>
    </row>
    <row r="1410" spans="1:65" s="13" customFormat="1">
      <c r="B1410" s="206"/>
      <c r="C1410" s="207"/>
      <c r="D1410" s="191" t="s">
        <v>135</v>
      </c>
      <c r="E1410" s="208" t="s">
        <v>1</v>
      </c>
      <c r="F1410" s="209" t="s">
        <v>870</v>
      </c>
      <c r="G1410" s="207"/>
      <c r="H1410" s="210">
        <v>5.7000000000000002E-2</v>
      </c>
      <c r="I1410" s="211"/>
      <c r="J1410" s="207"/>
      <c r="K1410" s="207"/>
      <c r="L1410" s="212"/>
      <c r="M1410" s="213"/>
      <c r="N1410" s="214"/>
      <c r="O1410" s="214"/>
      <c r="P1410" s="214"/>
      <c r="Q1410" s="214"/>
      <c r="R1410" s="214"/>
      <c r="S1410" s="214"/>
      <c r="T1410" s="215"/>
      <c r="AT1410" s="216" t="s">
        <v>135</v>
      </c>
      <c r="AU1410" s="216" t="s">
        <v>82</v>
      </c>
      <c r="AV1410" s="13" t="s">
        <v>84</v>
      </c>
      <c r="AW1410" s="13" t="s">
        <v>30</v>
      </c>
      <c r="AX1410" s="13" t="s">
        <v>74</v>
      </c>
      <c r="AY1410" s="216" t="s">
        <v>125</v>
      </c>
    </row>
    <row r="1411" spans="1:65" s="12" customFormat="1">
      <c r="B1411" s="196"/>
      <c r="C1411" s="197"/>
      <c r="D1411" s="191" t="s">
        <v>135</v>
      </c>
      <c r="E1411" s="198" t="s">
        <v>1</v>
      </c>
      <c r="F1411" s="199" t="s">
        <v>513</v>
      </c>
      <c r="G1411" s="197"/>
      <c r="H1411" s="198" t="s">
        <v>1</v>
      </c>
      <c r="I1411" s="200"/>
      <c r="J1411" s="197"/>
      <c r="K1411" s="197"/>
      <c r="L1411" s="201"/>
      <c r="M1411" s="202"/>
      <c r="N1411" s="203"/>
      <c r="O1411" s="203"/>
      <c r="P1411" s="203"/>
      <c r="Q1411" s="203"/>
      <c r="R1411" s="203"/>
      <c r="S1411" s="203"/>
      <c r="T1411" s="204"/>
      <c r="AT1411" s="205" t="s">
        <v>135</v>
      </c>
      <c r="AU1411" s="205" t="s">
        <v>82</v>
      </c>
      <c r="AV1411" s="12" t="s">
        <v>82</v>
      </c>
      <c r="AW1411" s="12" t="s">
        <v>30</v>
      </c>
      <c r="AX1411" s="12" t="s">
        <v>74</v>
      </c>
      <c r="AY1411" s="205" t="s">
        <v>125</v>
      </c>
    </row>
    <row r="1412" spans="1:65" s="13" customFormat="1">
      <c r="B1412" s="206"/>
      <c r="C1412" s="207"/>
      <c r="D1412" s="191" t="s">
        <v>135</v>
      </c>
      <c r="E1412" s="208" t="s">
        <v>1</v>
      </c>
      <c r="F1412" s="209" t="s">
        <v>871</v>
      </c>
      <c r="G1412" s="207"/>
      <c r="H1412" s="210">
        <v>9.1999999999999998E-2</v>
      </c>
      <c r="I1412" s="211"/>
      <c r="J1412" s="207"/>
      <c r="K1412" s="207"/>
      <c r="L1412" s="212"/>
      <c r="M1412" s="213"/>
      <c r="N1412" s="214"/>
      <c r="O1412" s="214"/>
      <c r="P1412" s="214"/>
      <c r="Q1412" s="214"/>
      <c r="R1412" s="214"/>
      <c r="S1412" s="214"/>
      <c r="T1412" s="215"/>
      <c r="AT1412" s="216" t="s">
        <v>135</v>
      </c>
      <c r="AU1412" s="216" t="s">
        <v>82</v>
      </c>
      <c r="AV1412" s="13" t="s">
        <v>84</v>
      </c>
      <c r="AW1412" s="13" t="s">
        <v>30</v>
      </c>
      <c r="AX1412" s="13" t="s">
        <v>74</v>
      </c>
      <c r="AY1412" s="216" t="s">
        <v>125</v>
      </c>
    </row>
    <row r="1413" spans="1:65" s="14" customFormat="1">
      <c r="B1413" s="217"/>
      <c r="C1413" s="218"/>
      <c r="D1413" s="191" t="s">
        <v>135</v>
      </c>
      <c r="E1413" s="219" t="s">
        <v>1</v>
      </c>
      <c r="F1413" s="220" t="s">
        <v>138</v>
      </c>
      <c r="G1413" s="218"/>
      <c r="H1413" s="221">
        <v>1.6420000000000001</v>
      </c>
      <c r="I1413" s="222"/>
      <c r="J1413" s="218"/>
      <c r="K1413" s="218"/>
      <c r="L1413" s="223"/>
      <c r="M1413" s="224"/>
      <c r="N1413" s="225"/>
      <c r="O1413" s="225"/>
      <c r="P1413" s="225"/>
      <c r="Q1413" s="225"/>
      <c r="R1413" s="225"/>
      <c r="S1413" s="225"/>
      <c r="T1413" s="226"/>
      <c r="AT1413" s="227" t="s">
        <v>135</v>
      </c>
      <c r="AU1413" s="227" t="s">
        <v>82</v>
      </c>
      <c r="AV1413" s="14" t="s">
        <v>132</v>
      </c>
      <c r="AW1413" s="14" t="s">
        <v>30</v>
      </c>
      <c r="AX1413" s="14" t="s">
        <v>82</v>
      </c>
      <c r="AY1413" s="227" t="s">
        <v>125</v>
      </c>
    </row>
    <row r="1414" spans="1:65" s="2" customFormat="1" ht="16.5" customHeight="1">
      <c r="A1414" s="33"/>
      <c r="B1414" s="34"/>
      <c r="C1414" s="228" t="s">
        <v>944</v>
      </c>
      <c r="D1414" s="228" t="s">
        <v>769</v>
      </c>
      <c r="E1414" s="229" t="s">
        <v>945</v>
      </c>
      <c r="F1414" s="230" t="s">
        <v>946</v>
      </c>
      <c r="G1414" s="231" t="s">
        <v>129</v>
      </c>
      <c r="H1414" s="232">
        <v>429.30500000000001</v>
      </c>
      <c r="I1414" s="233"/>
      <c r="J1414" s="234">
        <f>ROUND(I1414*H1414,2)</f>
        <v>0</v>
      </c>
      <c r="K1414" s="230" t="s">
        <v>130</v>
      </c>
      <c r="L1414" s="38"/>
      <c r="M1414" s="235" t="s">
        <v>1</v>
      </c>
      <c r="N1414" s="236" t="s">
        <v>39</v>
      </c>
      <c r="O1414" s="70"/>
      <c r="P1414" s="187">
        <f>O1414*H1414</f>
        <v>0</v>
      </c>
      <c r="Q1414" s="187">
        <v>0</v>
      </c>
      <c r="R1414" s="187">
        <f>Q1414*H1414</f>
        <v>0</v>
      </c>
      <c r="S1414" s="187">
        <v>0</v>
      </c>
      <c r="T1414" s="188">
        <f>S1414*H1414</f>
        <v>0</v>
      </c>
      <c r="U1414" s="33"/>
      <c r="V1414" s="33"/>
      <c r="W1414" s="33"/>
      <c r="X1414" s="33"/>
      <c r="Y1414" s="33"/>
      <c r="Z1414" s="33"/>
      <c r="AA1414" s="33"/>
      <c r="AB1414" s="33"/>
      <c r="AC1414" s="33"/>
      <c r="AD1414" s="33"/>
      <c r="AE1414" s="33"/>
      <c r="AR1414" s="189" t="s">
        <v>132</v>
      </c>
      <c r="AT1414" s="189" t="s">
        <v>769</v>
      </c>
      <c r="AU1414" s="189" t="s">
        <v>82</v>
      </c>
      <c r="AY1414" s="16" t="s">
        <v>125</v>
      </c>
      <c r="BE1414" s="190">
        <f>IF(N1414="základní",J1414,0)</f>
        <v>0</v>
      </c>
      <c r="BF1414" s="190">
        <f>IF(N1414="snížená",J1414,0)</f>
        <v>0</v>
      </c>
      <c r="BG1414" s="190">
        <f>IF(N1414="zákl. přenesená",J1414,0)</f>
        <v>0</v>
      </c>
      <c r="BH1414" s="190">
        <f>IF(N1414="sníž. přenesená",J1414,0)</f>
        <v>0</v>
      </c>
      <c r="BI1414" s="190">
        <f>IF(N1414="nulová",J1414,0)</f>
        <v>0</v>
      </c>
      <c r="BJ1414" s="16" t="s">
        <v>82</v>
      </c>
      <c r="BK1414" s="190">
        <f>ROUND(I1414*H1414,2)</f>
        <v>0</v>
      </c>
      <c r="BL1414" s="16" t="s">
        <v>132</v>
      </c>
      <c r="BM1414" s="189" t="s">
        <v>947</v>
      </c>
    </row>
    <row r="1415" spans="1:65" s="2" customFormat="1" ht="39">
      <c r="A1415" s="33"/>
      <c r="B1415" s="34"/>
      <c r="C1415" s="35"/>
      <c r="D1415" s="191" t="s">
        <v>134</v>
      </c>
      <c r="E1415" s="35"/>
      <c r="F1415" s="192" t="s">
        <v>948</v>
      </c>
      <c r="G1415" s="35"/>
      <c r="H1415" s="35"/>
      <c r="I1415" s="193"/>
      <c r="J1415" s="35"/>
      <c r="K1415" s="35"/>
      <c r="L1415" s="38"/>
      <c r="M1415" s="194"/>
      <c r="N1415" s="195"/>
      <c r="O1415" s="70"/>
      <c r="P1415" s="70"/>
      <c r="Q1415" s="70"/>
      <c r="R1415" s="70"/>
      <c r="S1415" s="70"/>
      <c r="T1415" s="71"/>
      <c r="U1415" s="33"/>
      <c r="V1415" s="33"/>
      <c r="W1415" s="33"/>
      <c r="X1415" s="33"/>
      <c r="Y1415" s="33"/>
      <c r="Z1415" s="33"/>
      <c r="AA1415" s="33"/>
      <c r="AB1415" s="33"/>
      <c r="AC1415" s="33"/>
      <c r="AD1415" s="33"/>
      <c r="AE1415" s="33"/>
      <c r="AT1415" s="16" t="s">
        <v>134</v>
      </c>
      <c r="AU1415" s="16" t="s">
        <v>82</v>
      </c>
    </row>
    <row r="1416" spans="1:65" s="12" customFormat="1">
      <c r="B1416" s="196"/>
      <c r="C1416" s="197"/>
      <c r="D1416" s="191" t="s">
        <v>135</v>
      </c>
      <c r="E1416" s="198" t="s">
        <v>1</v>
      </c>
      <c r="F1416" s="199" t="s">
        <v>193</v>
      </c>
      <c r="G1416" s="197"/>
      <c r="H1416" s="198" t="s">
        <v>1</v>
      </c>
      <c r="I1416" s="200"/>
      <c r="J1416" s="197"/>
      <c r="K1416" s="197"/>
      <c r="L1416" s="201"/>
      <c r="M1416" s="202"/>
      <c r="N1416" s="203"/>
      <c r="O1416" s="203"/>
      <c r="P1416" s="203"/>
      <c r="Q1416" s="203"/>
      <c r="R1416" s="203"/>
      <c r="S1416" s="203"/>
      <c r="T1416" s="204"/>
      <c r="AT1416" s="205" t="s">
        <v>135</v>
      </c>
      <c r="AU1416" s="205" t="s">
        <v>82</v>
      </c>
      <c r="AV1416" s="12" t="s">
        <v>82</v>
      </c>
      <c r="AW1416" s="12" t="s">
        <v>30</v>
      </c>
      <c r="AX1416" s="12" t="s">
        <v>74</v>
      </c>
      <c r="AY1416" s="205" t="s">
        <v>125</v>
      </c>
    </row>
    <row r="1417" spans="1:65" s="13" customFormat="1">
      <c r="B1417" s="206"/>
      <c r="C1417" s="207"/>
      <c r="D1417" s="191" t="s">
        <v>135</v>
      </c>
      <c r="E1417" s="208" t="s">
        <v>1</v>
      </c>
      <c r="F1417" s="209" t="s">
        <v>924</v>
      </c>
      <c r="G1417" s="207"/>
      <c r="H1417" s="210">
        <v>49.845999999999997</v>
      </c>
      <c r="I1417" s="211"/>
      <c r="J1417" s="207"/>
      <c r="K1417" s="207"/>
      <c r="L1417" s="212"/>
      <c r="M1417" s="213"/>
      <c r="N1417" s="214"/>
      <c r="O1417" s="214"/>
      <c r="P1417" s="214"/>
      <c r="Q1417" s="214"/>
      <c r="R1417" s="214"/>
      <c r="S1417" s="214"/>
      <c r="T1417" s="215"/>
      <c r="AT1417" s="216" t="s">
        <v>135</v>
      </c>
      <c r="AU1417" s="216" t="s">
        <v>82</v>
      </c>
      <c r="AV1417" s="13" t="s">
        <v>84</v>
      </c>
      <c r="AW1417" s="13" t="s">
        <v>30</v>
      </c>
      <c r="AX1417" s="13" t="s">
        <v>74</v>
      </c>
      <c r="AY1417" s="216" t="s">
        <v>125</v>
      </c>
    </row>
    <row r="1418" spans="1:65" s="12" customFormat="1">
      <c r="B1418" s="196"/>
      <c r="C1418" s="197"/>
      <c r="D1418" s="191" t="s">
        <v>135</v>
      </c>
      <c r="E1418" s="198" t="s">
        <v>1</v>
      </c>
      <c r="F1418" s="199" t="s">
        <v>938</v>
      </c>
      <c r="G1418" s="197"/>
      <c r="H1418" s="198" t="s">
        <v>1</v>
      </c>
      <c r="I1418" s="200"/>
      <c r="J1418" s="197"/>
      <c r="K1418" s="197"/>
      <c r="L1418" s="201"/>
      <c r="M1418" s="202"/>
      <c r="N1418" s="203"/>
      <c r="O1418" s="203"/>
      <c r="P1418" s="203"/>
      <c r="Q1418" s="203"/>
      <c r="R1418" s="203"/>
      <c r="S1418" s="203"/>
      <c r="T1418" s="204"/>
      <c r="AT1418" s="205" t="s">
        <v>135</v>
      </c>
      <c r="AU1418" s="205" t="s">
        <v>82</v>
      </c>
      <c r="AV1418" s="12" t="s">
        <v>82</v>
      </c>
      <c r="AW1418" s="12" t="s">
        <v>30</v>
      </c>
      <c r="AX1418" s="12" t="s">
        <v>74</v>
      </c>
      <c r="AY1418" s="205" t="s">
        <v>125</v>
      </c>
    </row>
    <row r="1419" spans="1:65" s="13" customFormat="1">
      <c r="B1419" s="206"/>
      <c r="C1419" s="207"/>
      <c r="D1419" s="191" t="s">
        <v>135</v>
      </c>
      <c r="E1419" s="208" t="s">
        <v>1</v>
      </c>
      <c r="F1419" s="209" t="s">
        <v>925</v>
      </c>
      <c r="G1419" s="207"/>
      <c r="H1419" s="210">
        <v>48.2</v>
      </c>
      <c r="I1419" s="211"/>
      <c r="J1419" s="207"/>
      <c r="K1419" s="207"/>
      <c r="L1419" s="212"/>
      <c r="M1419" s="213"/>
      <c r="N1419" s="214"/>
      <c r="O1419" s="214"/>
      <c r="P1419" s="214"/>
      <c r="Q1419" s="214"/>
      <c r="R1419" s="214"/>
      <c r="S1419" s="214"/>
      <c r="T1419" s="215"/>
      <c r="AT1419" s="216" t="s">
        <v>135</v>
      </c>
      <c r="AU1419" s="216" t="s">
        <v>82</v>
      </c>
      <c r="AV1419" s="13" t="s">
        <v>84</v>
      </c>
      <c r="AW1419" s="13" t="s">
        <v>30</v>
      </c>
      <c r="AX1419" s="13" t="s">
        <v>74</v>
      </c>
      <c r="AY1419" s="216" t="s">
        <v>125</v>
      </c>
    </row>
    <row r="1420" spans="1:65" s="12" customFormat="1">
      <c r="B1420" s="196"/>
      <c r="C1420" s="197"/>
      <c r="D1420" s="191" t="s">
        <v>135</v>
      </c>
      <c r="E1420" s="198" t="s">
        <v>1</v>
      </c>
      <c r="F1420" s="199" t="s">
        <v>496</v>
      </c>
      <c r="G1420" s="197"/>
      <c r="H1420" s="198" t="s">
        <v>1</v>
      </c>
      <c r="I1420" s="200"/>
      <c r="J1420" s="197"/>
      <c r="K1420" s="197"/>
      <c r="L1420" s="201"/>
      <c r="M1420" s="202"/>
      <c r="N1420" s="203"/>
      <c r="O1420" s="203"/>
      <c r="P1420" s="203"/>
      <c r="Q1420" s="203"/>
      <c r="R1420" s="203"/>
      <c r="S1420" s="203"/>
      <c r="T1420" s="204"/>
      <c r="AT1420" s="205" t="s">
        <v>135</v>
      </c>
      <c r="AU1420" s="205" t="s">
        <v>82</v>
      </c>
      <c r="AV1420" s="12" t="s">
        <v>82</v>
      </c>
      <c r="AW1420" s="12" t="s">
        <v>30</v>
      </c>
      <c r="AX1420" s="12" t="s">
        <v>74</v>
      </c>
      <c r="AY1420" s="205" t="s">
        <v>125</v>
      </c>
    </row>
    <row r="1421" spans="1:65" s="13" customFormat="1">
      <c r="B1421" s="206"/>
      <c r="C1421" s="207"/>
      <c r="D1421" s="191" t="s">
        <v>135</v>
      </c>
      <c r="E1421" s="208" t="s">
        <v>1</v>
      </c>
      <c r="F1421" s="209" t="s">
        <v>808</v>
      </c>
      <c r="G1421" s="207"/>
      <c r="H1421" s="210">
        <v>131.25899999999999</v>
      </c>
      <c r="I1421" s="211"/>
      <c r="J1421" s="207"/>
      <c r="K1421" s="207"/>
      <c r="L1421" s="212"/>
      <c r="M1421" s="213"/>
      <c r="N1421" s="214"/>
      <c r="O1421" s="214"/>
      <c r="P1421" s="214"/>
      <c r="Q1421" s="214"/>
      <c r="R1421" s="214"/>
      <c r="S1421" s="214"/>
      <c r="T1421" s="215"/>
      <c r="AT1421" s="216" t="s">
        <v>135</v>
      </c>
      <c r="AU1421" s="216" t="s">
        <v>82</v>
      </c>
      <c r="AV1421" s="13" t="s">
        <v>84</v>
      </c>
      <c r="AW1421" s="13" t="s">
        <v>30</v>
      </c>
      <c r="AX1421" s="13" t="s">
        <v>74</v>
      </c>
      <c r="AY1421" s="216" t="s">
        <v>125</v>
      </c>
    </row>
    <row r="1422" spans="1:65" s="12" customFormat="1">
      <c r="B1422" s="196"/>
      <c r="C1422" s="197"/>
      <c r="D1422" s="191" t="s">
        <v>135</v>
      </c>
      <c r="E1422" s="198" t="s">
        <v>1</v>
      </c>
      <c r="F1422" s="199" t="s">
        <v>926</v>
      </c>
      <c r="G1422" s="197"/>
      <c r="H1422" s="198" t="s">
        <v>1</v>
      </c>
      <c r="I1422" s="200"/>
      <c r="J1422" s="197"/>
      <c r="K1422" s="197"/>
      <c r="L1422" s="201"/>
      <c r="M1422" s="202"/>
      <c r="N1422" s="203"/>
      <c r="O1422" s="203"/>
      <c r="P1422" s="203"/>
      <c r="Q1422" s="203"/>
      <c r="R1422" s="203"/>
      <c r="S1422" s="203"/>
      <c r="T1422" s="204"/>
      <c r="AT1422" s="205" t="s">
        <v>135</v>
      </c>
      <c r="AU1422" s="205" t="s">
        <v>82</v>
      </c>
      <c r="AV1422" s="12" t="s">
        <v>82</v>
      </c>
      <c r="AW1422" s="12" t="s">
        <v>30</v>
      </c>
      <c r="AX1422" s="12" t="s">
        <v>74</v>
      </c>
      <c r="AY1422" s="205" t="s">
        <v>125</v>
      </c>
    </row>
    <row r="1423" spans="1:65" s="13" customFormat="1">
      <c r="B1423" s="206"/>
      <c r="C1423" s="207"/>
      <c r="D1423" s="191" t="s">
        <v>135</v>
      </c>
      <c r="E1423" s="208" t="s">
        <v>1</v>
      </c>
      <c r="F1423" s="209" t="s">
        <v>927</v>
      </c>
      <c r="G1423" s="207"/>
      <c r="H1423" s="210">
        <v>200</v>
      </c>
      <c r="I1423" s="211"/>
      <c r="J1423" s="207"/>
      <c r="K1423" s="207"/>
      <c r="L1423" s="212"/>
      <c r="M1423" s="213"/>
      <c r="N1423" s="214"/>
      <c r="O1423" s="214"/>
      <c r="P1423" s="214"/>
      <c r="Q1423" s="214"/>
      <c r="R1423" s="214"/>
      <c r="S1423" s="214"/>
      <c r="T1423" s="215"/>
      <c r="AT1423" s="216" t="s">
        <v>135</v>
      </c>
      <c r="AU1423" s="216" t="s">
        <v>82</v>
      </c>
      <c r="AV1423" s="13" t="s">
        <v>84</v>
      </c>
      <c r="AW1423" s="13" t="s">
        <v>30</v>
      </c>
      <c r="AX1423" s="13" t="s">
        <v>74</v>
      </c>
      <c r="AY1423" s="216" t="s">
        <v>125</v>
      </c>
    </row>
    <row r="1424" spans="1:65" s="14" customFormat="1">
      <c r="B1424" s="217"/>
      <c r="C1424" s="218"/>
      <c r="D1424" s="191" t="s">
        <v>135</v>
      </c>
      <c r="E1424" s="219" t="s">
        <v>1</v>
      </c>
      <c r="F1424" s="220" t="s">
        <v>138</v>
      </c>
      <c r="G1424" s="218"/>
      <c r="H1424" s="221">
        <v>429.30499999999995</v>
      </c>
      <c r="I1424" s="222"/>
      <c r="J1424" s="218"/>
      <c r="K1424" s="218"/>
      <c r="L1424" s="223"/>
      <c r="M1424" s="224"/>
      <c r="N1424" s="225"/>
      <c r="O1424" s="225"/>
      <c r="P1424" s="225"/>
      <c r="Q1424" s="225"/>
      <c r="R1424" s="225"/>
      <c r="S1424" s="225"/>
      <c r="T1424" s="226"/>
      <c r="AT1424" s="227" t="s">
        <v>135</v>
      </c>
      <c r="AU1424" s="227" t="s">
        <v>82</v>
      </c>
      <c r="AV1424" s="14" t="s">
        <v>132</v>
      </c>
      <c r="AW1424" s="14" t="s">
        <v>30</v>
      </c>
      <c r="AX1424" s="14" t="s">
        <v>82</v>
      </c>
      <c r="AY1424" s="227" t="s">
        <v>125</v>
      </c>
    </row>
    <row r="1425" spans="1:65" s="2" customFormat="1" ht="24.2" customHeight="1">
      <c r="A1425" s="33"/>
      <c r="B1425" s="34"/>
      <c r="C1425" s="228" t="s">
        <v>949</v>
      </c>
      <c r="D1425" s="228" t="s">
        <v>769</v>
      </c>
      <c r="E1425" s="229" t="s">
        <v>950</v>
      </c>
      <c r="F1425" s="230" t="s">
        <v>951</v>
      </c>
      <c r="G1425" s="231" t="s">
        <v>159</v>
      </c>
      <c r="H1425" s="232">
        <v>64</v>
      </c>
      <c r="I1425" s="233"/>
      <c r="J1425" s="234">
        <f>ROUND(I1425*H1425,2)</f>
        <v>0</v>
      </c>
      <c r="K1425" s="230" t="s">
        <v>130</v>
      </c>
      <c r="L1425" s="38"/>
      <c r="M1425" s="235" t="s">
        <v>1</v>
      </c>
      <c r="N1425" s="236" t="s">
        <v>39</v>
      </c>
      <c r="O1425" s="70"/>
      <c r="P1425" s="187">
        <f>O1425*H1425</f>
        <v>0</v>
      </c>
      <c r="Q1425" s="187">
        <v>0</v>
      </c>
      <c r="R1425" s="187">
        <f>Q1425*H1425</f>
        <v>0</v>
      </c>
      <c r="S1425" s="187">
        <v>0</v>
      </c>
      <c r="T1425" s="188">
        <f>S1425*H1425</f>
        <v>0</v>
      </c>
      <c r="U1425" s="33"/>
      <c r="V1425" s="33"/>
      <c r="W1425" s="33"/>
      <c r="X1425" s="33"/>
      <c r="Y1425" s="33"/>
      <c r="Z1425" s="33"/>
      <c r="AA1425" s="33"/>
      <c r="AB1425" s="33"/>
      <c r="AC1425" s="33"/>
      <c r="AD1425" s="33"/>
      <c r="AE1425" s="33"/>
      <c r="AR1425" s="189" t="s">
        <v>132</v>
      </c>
      <c r="AT1425" s="189" t="s">
        <v>769</v>
      </c>
      <c r="AU1425" s="189" t="s">
        <v>82</v>
      </c>
      <c r="AY1425" s="16" t="s">
        <v>125</v>
      </c>
      <c r="BE1425" s="190">
        <f>IF(N1425="základní",J1425,0)</f>
        <v>0</v>
      </c>
      <c r="BF1425" s="190">
        <f>IF(N1425="snížená",J1425,0)</f>
        <v>0</v>
      </c>
      <c r="BG1425" s="190">
        <f>IF(N1425="zákl. přenesená",J1425,0)</f>
        <v>0</v>
      </c>
      <c r="BH1425" s="190">
        <f>IF(N1425="sníž. přenesená",J1425,0)</f>
        <v>0</v>
      </c>
      <c r="BI1425" s="190">
        <f>IF(N1425="nulová",J1425,0)</f>
        <v>0</v>
      </c>
      <c r="BJ1425" s="16" t="s">
        <v>82</v>
      </c>
      <c r="BK1425" s="190">
        <f>ROUND(I1425*H1425,2)</f>
        <v>0</v>
      </c>
      <c r="BL1425" s="16" t="s">
        <v>132</v>
      </c>
      <c r="BM1425" s="189" t="s">
        <v>952</v>
      </c>
    </row>
    <row r="1426" spans="1:65" s="2" customFormat="1" ht="29.25">
      <c r="A1426" s="33"/>
      <c r="B1426" s="34"/>
      <c r="C1426" s="35"/>
      <c r="D1426" s="191" t="s">
        <v>134</v>
      </c>
      <c r="E1426" s="35"/>
      <c r="F1426" s="192" t="s">
        <v>953</v>
      </c>
      <c r="G1426" s="35"/>
      <c r="H1426" s="35"/>
      <c r="I1426" s="193"/>
      <c r="J1426" s="35"/>
      <c r="K1426" s="35"/>
      <c r="L1426" s="38"/>
      <c r="M1426" s="194"/>
      <c r="N1426" s="195"/>
      <c r="O1426" s="70"/>
      <c r="P1426" s="70"/>
      <c r="Q1426" s="70"/>
      <c r="R1426" s="70"/>
      <c r="S1426" s="70"/>
      <c r="T1426" s="71"/>
      <c r="U1426" s="33"/>
      <c r="V1426" s="33"/>
      <c r="W1426" s="33"/>
      <c r="X1426" s="33"/>
      <c r="Y1426" s="33"/>
      <c r="Z1426" s="33"/>
      <c r="AA1426" s="33"/>
      <c r="AB1426" s="33"/>
      <c r="AC1426" s="33"/>
      <c r="AD1426" s="33"/>
      <c r="AE1426" s="33"/>
      <c r="AT1426" s="16" t="s">
        <v>134</v>
      </c>
      <c r="AU1426" s="16" t="s">
        <v>82</v>
      </c>
    </row>
    <row r="1427" spans="1:65" s="13" customFormat="1">
      <c r="B1427" s="206"/>
      <c r="C1427" s="207"/>
      <c r="D1427" s="191" t="s">
        <v>135</v>
      </c>
      <c r="E1427" s="208" t="s">
        <v>1</v>
      </c>
      <c r="F1427" s="209" t="s">
        <v>954</v>
      </c>
      <c r="G1427" s="207"/>
      <c r="H1427" s="210">
        <v>64</v>
      </c>
      <c r="I1427" s="211"/>
      <c r="J1427" s="207"/>
      <c r="K1427" s="207"/>
      <c r="L1427" s="212"/>
      <c r="M1427" s="213"/>
      <c r="N1427" s="214"/>
      <c r="O1427" s="214"/>
      <c r="P1427" s="214"/>
      <c r="Q1427" s="214"/>
      <c r="R1427" s="214"/>
      <c r="S1427" s="214"/>
      <c r="T1427" s="215"/>
      <c r="AT1427" s="216" t="s">
        <v>135</v>
      </c>
      <c r="AU1427" s="216" t="s">
        <v>82</v>
      </c>
      <c r="AV1427" s="13" t="s">
        <v>84</v>
      </c>
      <c r="AW1427" s="13" t="s">
        <v>30</v>
      </c>
      <c r="AX1427" s="13" t="s">
        <v>74</v>
      </c>
      <c r="AY1427" s="216" t="s">
        <v>125</v>
      </c>
    </row>
    <row r="1428" spans="1:65" s="14" customFormat="1">
      <c r="B1428" s="217"/>
      <c r="C1428" s="218"/>
      <c r="D1428" s="191" t="s">
        <v>135</v>
      </c>
      <c r="E1428" s="219" t="s">
        <v>1</v>
      </c>
      <c r="F1428" s="220" t="s">
        <v>138</v>
      </c>
      <c r="G1428" s="218"/>
      <c r="H1428" s="221">
        <v>64</v>
      </c>
      <c r="I1428" s="222"/>
      <c r="J1428" s="218"/>
      <c r="K1428" s="218"/>
      <c r="L1428" s="223"/>
      <c r="M1428" s="224"/>
      <c r="N1428" s="225"/>
      <c r="O1428" s="225"/>
      <c r="P1428" s="225"/>
      <c r="Q1428" s="225"/>
      <c r="R1428" s="225"/>
      <c r="S1428" s="225"/>
      <c r="T1428" s="226"/>
      <c r="AT1428" s="227" t="s">
        <v>135</v>
      </c>
      <c r="AU1428" s="227" t="s">
        <v>82</v>
      </c>
      <c r="AV1428" s="14" t="s">
        <v>132</v>
      </c>
      <c r="AW1428" s="14" t="s">
        <v>30</v>
      </c>
      <c r="AX1428" s="14" t="s">
        <v>82</v>
      </c>
      <c r="AY1428" s="227" t="s">
        <v>125</v>
      </c>
    </row>
    <row r="1429" spans="1:65" s="2" customFormat="1" ht="24.2" customHeight="1">
      <c r="A1429" s="33"/>
      <c r="B1429" s="34"/>
      <c r="C1429" s="228" t="s">
        <v>955</v>
      </c>
      <c r="D1429" s="228" t="s">
        <v>769</v>
      </c>
      <c r="E1429" s="229" t="s">
        <v>956</v>
      </c>
      <c r="F1429" s="230" t="s">
        <v>957</v>
      </c>
      <c r="G1429" s="231" t="s">
        <v>159</v>
      </c>
      <c r="H1429" s="232">
        <v>50</v>
      </c>
      <c r="I1429" s="233"/>
      <c r="J1429" s="234">
        <f>ROUND(I1429*H1429,2)</f>
        <v>0</v>
      </c>
      <c r="K1429" s="230" t="s">
        <v>130</v>
      </c>
      <c r="L1429" s="38"/>
      <c r="M1429" s="235" t="s">
        <v>1</v>
      </c>
      <c r="N1429" s="236" t="s">
        <v>39</v>
      </c>
      <c r="O1429" s="70"/>
      <c r="P1429" s="187">
        <f>O1429*H1429</f>
        <v>0</v>
      </c>
      <c r="Q1429" s="187">
        <v>0</v>
      </c>
      <c r="R1429" s="187">
        <f>Q1429*H1429</f>
        <v>0</v>
      </c>
      <c r="S1429" s="187">
        <v>0</v>
      </c>
      <c r="T1429" s="188">
        <f>S1429*H1429</f>
        <v>0</v>
      </c>
      <c r="U1429" s="33"/>
      <c r="V1429" s="33"/>
      <c r="W1429" s="33"/>
      <c r="X1429" s="33"/>
      <c r="Y1429" s="33"/>
      <c r="Z1429" s="33"/>
      <c r="AA1429" s="33"/>
      <c r="AB1429" s="33"/>
      <c r="AC1429" s="33"/>
      <c r="AD1429" s="33"/>
      <c r="AE1429" s="33"/>
      <c r="AR1429" s="189" t="s">
        <v>132</v>
      </c>
      <c r="AT1429" s="189" t="s">
        <v>769</v>
      </c>
      <c r="AU1429" s="189" t="s">
        <v>82</v>
      </c>
      <c r="AY1429" s="16" t="s">
        <v>125</v>
      </c>
      <c r="BE1429" s="190">
        <f>IF(N1429="základní",J1429,0)</f>
        <v>0</v>
      </c>
      <c r="BF1429" s="190">
        <f>IF(N1429="snížená",J1429,0)</f>
        <v>0</v>
      </c>
      <c r="BG1429" s="190">
        <f>IF(N1429="zákl. přenesená",J1429,0)</f>
        <v>0</v>
      </c>
      <c r="BH1429" s="190">
        <f>IF(N1429="sníž. přenesená",J1429,0)</f>
        <v>0</v>
      </c>
      <c r="BI1429" s="190">
        <f>IF(N1429="nulová",J1429,0)</f>
        <v>0</v>
      </c>
      <c r="BJ1429" s="16" t="s">
        <v>82</v>
      </c>
      <c r="BK1429" s="190">
        <f>ROUND(I1429*H1429,2)</f>
        <v>0</v>
      </c>
      <c r="BL1429" s="16" t="s">
        <v>132</v>
      </c>
      <c r="BM1429" s="189" t="s">
        <v>958</v>
      </c>
    </row>
    <row r="1430" spans="1:65" s="2" customFormat="1" ht="29.25">
      <c r="A1430" s="33"/>
      <c r="B1430" s="34"/>
      <c r="C1430" s="35"/>
      <c r="D1430" s="191" t="s">
        <v>134</v>
      </c>
      <c r="E1430" s="35"/>
      <c r="F1430" s="192" t="s">
        <v>959</v>
      </c>
      <c r="G1430" s="35"/>
      <c r="H1430" s="35"/>
      <c r="I1430" s="193"/>
      <c r="J1430" s="35"/>
      <c r="K1430" s="35"/>
      <c r="L1430" s="38"/>
      <c r="M1430" s="194"/>
      <c r="N1430" s="195"/>
      <c r="O1430" s="70"/>
      <c r="P1430" s="70"/>
      <c r="Q1430" s="70"/>
      <c r="R1430" s="70"/>
      <c r="S1430" s="70"/>
      <c r="T1430" s="71"/>
      <c r="U1430" s="33"/>
      <c r="V1430" s="33"/>
      <c r="W1430" s="33"/>
      <c r="X1430" s="33"/>
      <c r="Y1430" s="33"/>
      <c r="Z1430" s="33"/>
      <c r="AA1430" s="33"/>
      <c r="AB1430" s="33"/>
      <c r="AC1430" s="33"/>
      <c r="AD1430" s="33"/>
      <c r="AE1430" s="33"/>
      <c r="AT1430" s="16" t="s">
        <v>134</v>
      </c>
      <c r="AU1430" s="16" t="s">
        <v>82</v>
      </c>
    </row>
    <row r="1431" spans="1:65" s="13" customFormat="1">
      <c r="B1431" s="206"/>
      <c r="C1431" s="207"/>
      <c r="D1431" s="191" t="s">
        <v>135</v>
      </c>
      <c r="E1431" s="208" t="s">
        <v>1</v>
      </c>
      <c r="F1431" s="209" t="s">
        <v>424</v>
      </c>
      <c r="G1431" s="207"/>
      <c r="H1431" s="210">
        <v>50</v>
      </c>
      <c r="I1431" s="211"/>
      <c r="J1431" s="207"/>
      <c r="K1431" s="207"/>
      <c r="L1431" s="212"/>
      <c r="M1431" s="213"/>
      <c r="N1431" s="214"/>
      <c r="O1431" s="214"/>
      <c r="P1431" s="214"/>
      <c r="Q1431" s="214"/>
      <c r="R1431" s="214"/>
      <c r="S1431" s="214"/>
      <c r="T1431" s="215"/>
      <c r="AT1431" s="216" t="s">
        <v>135</v>
      </c>
      <c r="AU1431" s="216" t="s">
        <v>82</v>
      </c>
      <c r="AV1431" s="13" t="s">
        <v>84</v>
      </c>
      <c r="AW1431" s="13" t="s">
        <v>30</v>
      </c>
      <c r="AX1431" s="13" t="s">
        <v>74</v>
      </c>
      <c r="AY1431" s="216" t="s">
        <v>125</v>
      </c>
    </row>
    <row r="1432" spans="1:65" s="14" customFormat="1">
      <c r="B1432" s="217"/>
      <c r="C1432" s="218"/>
      <c r="D1432" s="191" t="s">
        <v>135</v>
      </c>
      <c r="E1432" s="219" t="s">
        <v>1</v>
      </c>
      <c r="F1432" s="220" t="s">
        <v>138</v>
      </c>
      <c r="G1432" s="218"/>
      <c r="H1432" s="221">
        <v>50</v>
      </c>
      <c r="I1432" s="222"/>
      <c r="J1432" s="218"/>
      <c r="K1432" s="218"/>
      <c r="L1432" s="223"/>
      <c r="M1432" s="224"/>
      <c r="N1432" s="225"/>
      <c r="O1432" s="225"/>
      <c r="P1432" s="225"/>
      <c r="Q1432" s="225"/>
      <c r="R1432" s="225"/>
      <c r="S1432" s="225"/>
      <c r="T1432" s="226"/>
      <c r="AT1432" s="227" t="s">
        <v>135</v>
      </c>
      <c r="AU1432" s="227" t="s">
        <v>82</v>
      </c>
      <c r="AV1432" s="14" t="s">
        <v>132</v>
      </c>
      <c r="AW1432" s="14" t="s">
        <v>30</v>
      </c>
      <c r="AX1432" s="14" t="s">
        <v>82</v>
      </c>
      <c r="AY1432" s="227" t="s">
        <v>125</v>
      </c>
    </row>
    <row r="1433" spans="1:65" s="2" customFormat="1" ht="21.75" customHeight="1">
      <c r="A1433" s="33"/>
      <c r="B1433" s="34"/>
      <c r="C1433" s="228" t="s">
        <v>960</v>
      </c>
      <c r="D1433" s="228" t="s">
        <v>769</v>
      </c>
      <c r="E1433" s="229" t="s">
        <v>961</v>
      </c>
      <c r="F1433" s="230" t="s">
        <v>962</v>
      </c>
      <c r="G1433" s="231" t="s">
        <v>159</v>
      </c>
      <c r="H1433" s="232">
        <v>102</v>
      </c>
      <c r="I1433" s="233"/>
      <c r="J1433" s="234">
        <f>ROUND(I1433*H1433,2)</f>
        <v>0</v>
      </c>
      <c r="K1433" s="230" t="s">
        <v>130</v>
      </c>
      <c r="L1433" s="38"/>
      <c r="M1433" s="235" t="s">
        <v>1</v>
      </c>
      <c r="N1433" s="236" t="s">
        <v>39</v>
      </c>
      <c r="O1433" s="70"/>
      <c r="P1433" s="187">
        <f>O1433*H1433</f>
        <v>0</v>
      </c>
      <c r="Q1433" s="187">
        <v>0</v>
      </c>
      <c r="R1433" s="187">
        <f>Q1433*H1433</f>
        <v>0</v>
      </c>
      <c r="S1433" s="187">
        <v>0</v>
      </c>
      <c r="T1433" s="188">
        <f>S1433*H1433</f>
        <v>0</v>
      </c>
      <c r="U1433" s="33"/>
      <c r="V1433" s="33"/>
      <c r="W1433" s="33"/>
      <c r="X1433" s="33"/>
      <c r="Y1433" s="33"/>
      <c r="Z1433" s="33"/>
      <c r="AA1433" s="33"/>
      <c r="AB1433" s="33"/>
      <c r="AC1433" s="33"/>
      <c r="AD1433" s="33"/>
      <c r="AE1433" s="33"/>
      <c r="AR1433" s="189" t="s">
        <v>132</v>
      </c>
      <c r="AT1433" s="189" t="s">
        <v>769</v>
      </c>
      <c r="AU1433" s="189" t="s">
        <v>82</v>
      </c>
      <c r="AY1433" s="16" t="s">
        <v>125</v>
      </c>
      <c r="BE1433" s="190">
        <f>IF(N1433="základní",J1433,0)</f>
        <v>0</v>
      </c>
      <c r="BF1433" s="190">
        <f>IF(N1433="snížená",J1433,0)</f>
        <v>0</v>
      </c>
      <c r="BG1433" s="190">
        <f>IF(N1433="zákl. přenesená",J1433,0)</f>
        <v>0</v>
      </c>
      <c r="BH1433" s="190">
        <f>IF(N1433="sníž. přenesená",J1433,0)</f>
        <v>0</v>
      </c>
      <c r="BI1433" s="190">
        <f>IF(N1433="nulová",J1433,0)</f>
        <v>0</v>
      </c>
      <c r="BJ1433" s="16" t="s">
        <v>82</v>
      </c>
      <c r="BK1433" s="190">
        <f>ROUND(I1433*H1433,2)</f>
        <v>0</v>
      </c>
      <c r="BL1433" s="16" t="s">
        <v>132</v>
      </c>
      <c r="BM1433" s="189" t="s">
        <v>963</v>
      </c>
    </row>
    <row r="1434" spans="1:65" s="2" customFormat="1" ht="29.25">
      <c r="A1434" s="33"/>
      <c r="B1434" s="34"/>
      <c r="C1434" s="35"/>
      <c r="D1434" s="191" t="s">
        <v>134</v>
      </c>
      <c r="E1434" s="35"/>
      <c r="F1434" s="192" t="s">
        <v>964</v>
      </c>
      <c r="G1434" s="35"/>
      <c r="H1434" s="35"/>
      <c r="I1434" s="193"/>
      <c r="J1434" s="35"/>
      <c r="K1434" s="35"/>
      <c r="L1434" s="38"/>
      <c r="M1434" s="194"/>
      <c r="N1434" s="195"/>
      <c r="O1434" s="70"/>
      <c r="P1434" s="70"/>
      <c r="Q1434" s="70"/>
      <c r="R1434" s="70"/>
      <c r="S1434" s="70"/>
      <c r="T1434" s="71"/>
      <c r="U1434" s="33"/>
      <c r="V1434" s="33"/>
      <c r="W1434" s="33"/>
      <c r="X1434" s="33"/>
      <c r="Y1434" s="33"/>
      <c r="Z1434" s="33"/>
      <c r="AA1434" s="33"/>
      <c r="AB1434" s="33"/>
      <c r="AC1434" s="33"/>
      <c r="AD1434" s="33"/>
      <c r="AE1434" s="33"/>
      <c r="AT1434" s="16" t="s">
        <v>134</v>
      </c>
      <c r="AU1434" s="16" t="s">
        <v>82</v>
      </c>
    </row>
    <row r="1435" spans="1:65" s="12" customFormat="1">
      <c r="B1435" s="196"/>
      <c r="C1435" s="197"/>
      <c r="D1435" s="191" t="s">
        <v>135</v>
      </c>
      <c r="E1435" s="198" t="s">
        <v>1</v>
      </c>
      <c r="F1435" s="199" t="s">
        <v>530</v>
      </c>
      <c r="G1435" s="197"/>
      <c r="H1435" s="198" t="s">
        <v>1</v>
      </c>
      <c r="I1435" s="200"/>
      <c r="J1435" s="197"/>
      <c r="K1435" s="197"/>
      <c r="L1435" s="201"/>
      <c r="M1435" s="202"/>
      <c r="N1435" s="203"/>
      <c r="O1435" s="203"/>
      <c r="P1435" s="203"/>
      <c r="Q1435" s="203"/>
      <c r="R1435" s="203"/>
      <c r="S1435" s="203"/>
      <c r="T1435" s="204"/>
      <c r="AT1435" s="205" t="s">
        <v>135</v>
      </c>
      <c r="AU1435" s="205" t="s">
        <v>82</v>
      </c>
      <c r="AV1435" s="12" t="s">
        <v>82</v>
      </c>
      <c r="AW1435" s="12" t="s">
        <v>30</v>
      </c>
      <c r="AX1435" s="12" t="s">
        <v>74</v>
      </c>
      <c r="AY1435" s="205" t="s">
        <v>125</v>
      </c>
    </row>
    <row r="1436" spans="1:65" s="13" customFormat="1">
      <c r="B1436" s="206"/>
      <c r="C1436" s="207"/>
      <c r="D1436" s="191" t="s">
        <v>135</v>
      </c>
      <c r="E1436" s="208" t="s">
        <v>1</v>
      </c>
      <c r="F1436" s="209" t="s">
        <v>965</v>
      </c>
      <c r="G1436" s="207"/>
      <c r="H1436" s="210">
        <v>28.582999999999998</v>
      </c>
      <c r="I1436" s="211"/>
      <c r="J1436" s="207"/>
      <c r="K1436" s="207"/>
      <c r="L1436" s="212"/>
      <c r="M1436" s="213"/>
      <c r="N1436" s="214"/>
      <c r="O1436" s="214"/>
      <c r="P1436" s="214"/>
      <c r="Q1436" s="214"/>
      <c r="R1436" s="214"/>
      <c r="S1436" s="214"/>
      <c r="T1436" s="215"/>
      <c r="AT1436" s="216" t="s">
        <v>135</v>
      </c>
      <c r="AU1436" s="216" t="s">
        <v>82</v>
      </c>
      <c r="AV1436" s="13" t="s">
        <v>84</v>
      </c>
      <c r="AW1436" s="13" t="s">
        <v>30</v>
      </c>
      <c r="AX1436" s="13" t="s">
        <v>74</v>
      </c>
      <c r="AY1436" s="216" t="s">
        <v>125</v>
      </c>
    </row>
    <row r="1437" spans="1:65" s="13" customFormat="1">
      <c r="B1437" s="206"/>
      <c r="C1437" s="207"/>
      <c r="D1437" s="191" t="s">
        <v>135</v>
      </c>
      <c r="E1437" s="208" t="s">
        <v>1</v>
      </c>
      <c r="F1437" s="209" t="s">
        <v>966</v>
      </c>
      <c r="G1437" s="207"/>
      <c r="H1437" s="210">
        <v>1.417</v>
      </c>
      <c r="I1437" s="211"/>
      <c r="J1437" s="207"/>
      <c r="K1437" s="207"/>
      <c r="L1437" s="212"/>
      <c r="M1437" s="213"/>
      <c r="N1437" s="214"/>
      <c r="O1437" s="214"/>
      <c r="P1437" s="214"/>
      <c r="Q1437" s="214"/>
      <c r="R1437" s="214"/>
      <c r="S1437" s="214"/>
      <c r="T1437" s="215"/>
      <c r="AT1437" s="216" t="s">
        <v>135</v>
      </c>
      <c r="AU1437" s="216" t="s">
        <v>82</v>
      </c>
      <c r="AV1437" s="13" t="s">
        <v>84</v>
      </c>
      <c r="AW1437" s="13" t="s">
        <v>30</v>
      </c>
      <c r="AX1437" s="13" t="s">
        <v>74</v>
      </c>
      <c r="AY1437" s="216" t="s">
        <v>125</v>
      </c>
    </row>
    <row r="1438" spans="1:65" s="12" customFormat="1">
      <c r="B1438" s="196"/>
      <c r="C1438" s="197"/>
      <c r="D1438" s="191" t="s">
        <v>135</v>
      </c>
      <c r="E1438" s="198" t="s">
        <v>1</v>
      </c>
      <c r="F1438" s="199" t="s">
        <v>533</v>
      </c>
      <c r="G1438" s="197"/>
      <c r="H1438" s="198" t="s">
        <v>1</v>
      </c>
      <c r="I1438" s="200"/>
      <c r="J1438" s="197"/>
      <c r="K1438" s="197"/>
      <c r="L1438" s="201"/>
      <c r="M1438" s="202"/>
      <c r="N1438" s="203"/>
      <c r="O1438" s="203"/>
      <c r="P1438" s="203"/>
      <c r="Q1438" s="203"/>
      <c r="R1438" s="203"/>
      <c r="S1438" s="203"/>
      <c r="T1438" s="204"/>
      <c r="AT1438" s="205" t="s">
        <v>135</v>
      </c>
      <c r="AU1438" s="205" t="s">
        <v>82</v>
      </c>
      <c r="AV1438" s="12" t="s">
        <v>82</v>
      </c>
      <c r="AW1438" s="12" t="s">
        <v>30</v>
      </c>
      <c r="AX1438" s="12" t="s">
        <v>74</v>
      </c>
      <c r="AY1438" s="205" t="s">
        <v>125</v>
      </c>
    </row>
    <row r="1439" spans="1:65" s="13" customFormat="1">
      <c r="B1439" s="206"/>
      <c r="C1439" s="207"/>
      <c r="D1439" s="191" t="s">
        <v>135</v>
      </c>
      <c r="E1439" s="208" t="s">
        <v>1</v>
      </c>
      <c r="F1439" s="209" t="s">
        <v>967</v>
      </c>
      <c r="G1439" s="207"/>
      <c r="H1439" s="210">
        <v>31.667000000000002</v>
      </c>
      <c r="I1439" s="211"/>
      <c r="J1439" s="207"/>
      <c r="K1439" s="207"/>
      <c r="L1439" s="212"/>
      <c r="M1439" s="213"/>
      <c r="N1439" s="214"/>
      <c r="O1439" s="214"/>
      <c r="P1439" s="214"/>
      <c r="Q1439" s="214"/>
      <c r="R1439" s="214"/>
      <c r="S1439" s="214"/>
      <c r="T1439" s="215"/>
      <c r="AT1439" s="216" t="s">
        <v>135</v>
      </c>
      <c r="AU1439" s="216" t="s">
        <v>82</v>
      </c>
      <c r="AV1439" s="13" t="s">
        <v>84</v>
      </c>
      <c r="AW1439" s="13" t="s">
        <v>30</v>
      </c>
      <c r="AX1439" s="13" t="s">
        <v>74</v>
      </c>
      <c r="AY1439" s="216" t="s">
        <v>125</v>
      </c>
    </row>
    <row r="1440" spans="1:65" s="13" customFormat="1">
      <c r="B1440" s="206"/>
      <c r="C1440" s="207"/>
      <c r="D1440" s="191" t="s">
        <v>135</v>
      </c>
      <c r="E1440" s="208" t="s">
        <v>1</v>
      </c>
      <c r="F1440" s="209" t="s">
        <v>968</v>
      </c>
      <c r="G1440" s="207"/>
      <c r="H1440" s="210">
        <v>0.33300000000000002</v>
      </c>
      <c r="I1440" s="211"/>
      <c r="J1440" s="207"/>
      <c r="K1440" s="207"/>
      <c r="L1440" s="212"/>
      <c r="M1440" s="213"/>
      <c r="N1440" s="214"/>
      <c r="O1440" s="214"/>
      <c r="P1440" s="214"/>
      <c r="Q1440" s="214"/>
      <c r="R1440" s="214"/>
      <c r="S1440" s="214"/>
      <c r="T1440" s="215"/>
      <c r="AT1440" s="216" t="s">
        <v>135</v>
      </c>
      <c r="AU1440" s="216" t="s">
        <v>82</v>
      </c>
      <c r="AV1440" s="13" t="s">
        <v>84</v>
      </c>
      <c r="AW1440" s="13" t="s">
        <v>30</v>
      </c>
      <c r="AX1440" s="13" t="s">
        <v>74</v>
      </c>
      <c r="AY1440" s="216" t="s">
        <v>125</v>
      </c>
    </row>
    <row r="1441" spans="1:65" s="12" customFormat="1">
      <c r="B1441" s="196"/>
      <c r="C1441" s="197"/>
      <c r="D1441" s="191" t="s">
        <v>135</v>
      </c>
      <c r="E1441" s="198" t="s">
        <v>1</v>
      </c>
      <c r="F1441" s="199" t="s">
        <v>164</v>
      </c>
      <c r="G1441" s="197"/>
      <c r="H1441" s="198" t="s">
        <v>1</v>
      </c>
      <c r="I1441" s="200"/>
      <c r="J1441" s="197"/>
      <c r="K1441" s="197"/>
      <c r="L1441" s="201"/>
      <c r="M1441" s="202"/>
      <c r="N1441" s="203"/>
      <c r="O1441" s="203"/>
      <c r="P1441" s="203"/>
      <c r="Q1441" s="203"/>
      <c r="R1441" s="203"/>
      <c r="S1441" s="203"/>
      <c r="T1441" s="204"/>
      <c r="AT1441" s="205" t="s">
        <v>135</v>
      </c>
      <c r="AU1441" s="205" t="s">
        <v>82</v>
      </c>
      <c r="AV1441" s="12" t="s">
        <v>82</v>
      </c>
      <c r="AW1441" s="12" t="s">
        <v>30</v>
      </c>
      <c r="AX1441" s="12" t="s">
        <v>74</v>
      </c>
      <c r="AY1441" s="205" t="s">
        <v>125</v>
      </c>
    </row>
    <row r="1442" spans="1:65" s="13" customFormat="1">
      <c r="B1442" s="206"/>
      <c r="C1442" s="207"/>
      <c r="D1442" s="191" t="s">
        <v>135</v>
      </c>
      <c r="E1442" s="208" t="s">
        <v>1</v>
      </c>
      <c r="F1442" s="209" t="s">
        <v>969</v>
      </c>
      <c r="G1442" s="207"/>
      <c r="H1442" s="210">
        <v>4.5830000000000002</v>
      </c>
      <c r="I1442" s="211"/>
      <c r="J1442" s="207"/>
      <c r="K1442" s="207"/>
      <c r="L1442" s="212"/>
      <c r="M1442" s="213"/>
      <c r="N1442" s="214"/>
      <c r="O1442" s="214"/>
      <c r="P1442" s="214"/>
      <c r="Q1442" s="214"/>
      <c r="R1442" s="214"/>
      <c r="S1442" s="214"/>
      <c r="T1442" s="215"/>
      <c r="AT1442" s="216" t="s">
        <v>135</v>
      </c>
      <c r="AU1442" s="216" t="s">
        <v>82</v>
      </c>
      <c r="AV1442" s="13" t="s">
        <v>84</v>
      </c>
      <c r="AW1442" s="13" t="s">
        <v>30</v>
      </c>
      <c r="AX1442" s="13" t="s">
        <v>74</v>
      </c>
      <c r="AY1442" s="216" t="s">
        <v>125</v>
      </c>
    </row>
    <row r="1443" spans="1:65" s="13" customFormat="1">
      <c r="B1443" s="206"/>
      <c r="C1443" s="207"/>
      <c r="D1443" s="191" t="s">
        <v>135</v>
      </c>
      <c r="E1443" s="208" t="s">
        <v>1</v>
      </c>
      <c r="F1443" s="209" t="s">
        <v>966</v>
      </c>
      <c r="G1443" s="207"/>
      <c r="H1443" s="210">
        <v>1.417</v>
      </c>
      <c r="I1443" s="211"/>
      <c r="J1443" s="207"/>
      <c r="K1443" s="207"/>
      <c r="L1443" s="212"/>
      <c r="M1443" s="213"/>
      <c r="N1443" s="214"/>
      <c r="O1443" s="214"/>
      <c r="P1443" s="214"/>
      <c r="Q1443" s="214"/>
      <c r="R1443" s="214"/>
      <c r="S1443" s="214"/>
      <c r="T1443" s="215"/>
      <c r="AT1443" s="216" t="s">
        <v>135</v>
      </c>
      <c r="AU1443" s="216" t="s">
        <v>82</v>
      </c>
      <c r="AV1443" s="13" t="s">
        <v>84</v>
      </c>
      <c r="AW1443" s="13" t="s">
        <v>30</v>
      </c>
      <c r="AX1443" s="13" t="s">
        <v>74</v>
      </c>
      <c r="AY1443" s="216" t="s">
        <v>125</v>
      </c>
    </row>
    <row r="1444" spans="1:65" s="12" customFormat="1">
      <c r="B1444" s="196"/>
      <c r="C1444" s="197"/>
      <c r="D1444" s="191" t="s">
        <v>135</v>
      </c>
      <c r="E1444" s="198" t="s">
        <v>1</v>
      </c>
      <c r="F1444" s="199" t="s">
        <v>538</v>
      </c>
      <c r="G1444" s="197"/>
      <c r="H1444" s="198" t="s">
        <v>1</v>
      </c>
      <c r="I1444" s="200"/>
      <c r="J1444" s="197"/>
      <c r="K1444" s="197"/>
      <c r="L1444" s="201"/>
      <c r="M1444" s="202"/>
      <c r="N1444" s="203"/>
      <c r="O1444" s="203"/>
      <c r="P1444" s="203"/>
      <c r="Q1444" s="203"/>
      <c r="R1444" s="203"/>
      <c r="S1444" s="203"/>
      <c r="T1444" s="204"/>
      <c r="AT1444" s="205" t="s">
        <v>135</v>
      </c>
      <c r="AU1444" s="205" t="s">
        <v>82</v>
      </c>
      <c r="AV1444" s="12" t="s">
        <v>82</v>
      </c>
      <c r="AW1444" s="12" t="s">
        <v>30</v>
      </c>
      <c r="AX1444" s="12" t="s">
        <v>74</v>
      </c>
      <c r="AY1444" s="205" t="s">
        <v>125</v>
      </c>
    </row>
    <row r="1445" spans="1:65" s="13" customFormat="1">
      <c r="B1445" s="206"/>
      <c r="C1445" s="207"/>
      <c r="D1445" s="191" t="s">
        <v>135</v>
      </c>
      <c r="E1445" s="208" t="s">
        <v>1</v>
      </c>
      <c r="F1445" s="209" t="s">
        <v>970</v>
      </c>
      <c r="G1445" s="207"/>
      <c r="H1445" s="210">
        <v>16.75</v>
      </c>
      <c r="I1445" s="211"/>
      <c r="J1445" s="207"/>
      <c r="K1445" s="207"/>
      <c r="L1445" s="212"/>
      <c r="M1445" s="213"/>
      <c r="N1445" s="214"/>
      <c r="O1445" s="214"/>
      <c r="P1445" s="214"/>
      <c r="Q1445" s="214"/>
      <c r="R1445" s="214"/>
      <c r="S1445" s="214"/>
      <c r="T1445" s="215"/>
      <c r="AT1445" s="216" t="s">
        <v>135</v>
      </c>
      <c r="AU1445" s="216" t="s">
        <v>82</v>
      </c>
      <c r="AV1445" s="13" t="s">
        <v>84</v>
      </c>
      <c r="AW1445" s="13" t="s">
        <v>30</v>
      </c>
      <c r="AX1445" s="13" t="s">
        <v>74</v>
      </c>
      <c r="AY1445" s="216" t="s">
        <v>125</v>
      </c>
    </row>
    <row r="1446" spans="1:65" s="13" customFormat="1">
      <c r="B1446" s="206"/>
      <c r="C1446" s="207"/>
      <c r="D1446" s="191" t="s">
        <v>135</v>
      </c>
      <c r="E1446" s="208" t="s">
        <v>1</v>
      </c>
      <c r="F1446" s="209" t="s">
        <v>971</v>
      </c>
      <c r="G1446" s="207"/>
      <c r="H1446" s="210">
        <v>1.25</v>
      </c>
      <c r="I1446" s="211"/>
      <c r="J1446" s="207"/>
      <c r="K1446" s="207"/>
      <c r="L1446" s="212"/>
      <c r="M1446" s="213"/>
      <c r="N1446" s="214"/>
      <c r="O1446" s="214"/>
      <c r="P1446" s="214"/>
      <c r="Q1446" s="214"/>
      <c r="R1446" s="214"/>
      <c r="S1446" s="214"/>
      <c r="T1446" s="215"/>
      <c r="AT1446" s="216" t="s">
        <v>135</v>
      </c>
      <c r="AU1446" s="216" t="s">
        <v>82</v>
      </c>
      <c r="AV1446" s="13" t="s">
        <v>84</v>
      </c>
      <c r="AW1446" s="13" t="s">
        <v>30</v>
      </c>
      <c r="AX1446" s="13" t="s">
        <v>74</v>
      </c>
      <c r="AY1446" s="216" t="s">
        <v>125</v>
      </c>
    </row>
    <row r="1447" spans="1:65" s="12" customFormat="1">
      <c r="B1447" s="196"/>
      <c r="C1447" s="197"/>
      <c r="D1447" s="191" t="s">
        <v>135</v>
      </c>
      <c r="E1447" s="198" t="s">
        <v>1</v>
      </c>
      <c r="F1447" s="199" t="s">
        <v>396</v>
      </c>
      <c r="G1447" s="197"/>
      <c r="H1447" s="198" t="s">
        <v>1</v>
      </c>
      <c r="I1447" s="200"/>
      <c r="J1447" s="197"/>
      <c r="K1447" s="197"/>
      <c r="L1447" s="201"/>
      <c r="M1447" s="202"/>
      <c r="N1447" s="203"/>
      <c r="O1447" s="203"/>
      <c r="P1447" s="203"/>
      <c r="Q1447" s="203"/>
      <c r="R1447" s="203"/>
      <c r="S1447" s="203"/>
      <c r="T1447" s="204"/>
      <c r="AT1447" s="205" t="s">
        <v>135</v>
      </c>
      <c r="AU1447" s="205" t="s">
        <v>82</v>
      </c>
      <c r="AV1447" s="12" t="s">
        <v>82</v>
      </c>
      <c r="AW1447" s="12" t="s">
        <v>30</v>
      </c>
      <c r="AX1447" s="12" t="s">
        <v>74</v>
      </c>
      <c r="AY1447" s="205" t="s">
        <v>125</v>
      </c>
    </row>
    <row r="1448" spans="1:65" s="13" customFormat="1">
      <c r="B1448" s="206"/>
      <c r="C1448" s="207"/>
      <c r="D1448" s="191" t="s">
        <v>135</v>
      </c>
      <c r="E1448" s="208" t="s">
        <v>1</v>
      </c>
      <c r="F1448" s="209" t="s">
        <v>972</v>
      </c>
      <c r="G1448" s="207"/>
      <c r="H1448" s="210">
        <v>5.7</v>
      </c>
      <c r="I1448" s="211"/>
      <c r="J1448" s="207"/>
      <c r="K1448" s="207"/>
      <c r="L1448" s="212"/>
      <c r="M1448" s="213"/>
      <c r="N1448" s="214"/>
      <c r="O1448" s="214"/>
      <c r="P1448" s="214"/>
      <c r="Q1448" s="214"/>
      <c r="R1448" s="214"/>
      <c r="S1448" s="214"/>
      <c r="T1448" s="215"/>
      <c r="AT1448" s="216" t="s">
        <v>135</v>
      </c>
      <c r="AU1448" s="216" t="s">
        <v>82</v>
      </c>
      <c r="AV1448" s="13" t="s">
        <v>84</v>
      </c>
      <c r="AW1448" s="13" t="s">
        <v>30</v>
      </c>
      <c r="AX1448" s="13" t="s">
        <v>74</v>
      </c>
      <c r="AY1448" s="216" t="s">
        <v>125</v>
      </c>
    </row>
    <row r="1449" spans="1:65" s="13" customFormat="1">
      <c r="B1449" s="206"/>
      <c r="C1449" s="207"/>
      <c r="D1449" s="191" t="s">
        <v>135</v>
      </c>
      <c r="E1449" s="208" t="s">
        <v>1</v>
      </c>
      <c r="F1449" s="209" t="s">
        <v>973</v>
      </c>
      <c r="G1449" s="207"/>
      <c r="H1449" s="210">
        <v>0.3</v>
      </c>
      <c r="I1449" s="211"/>
      <c r="J1449" s="207"/>
      <c r="K1449" s="207"/>
      <c r="L1449" s="212"/>
      <c r="M1449" s="213"/>
      <c r="N1449" s="214"/>
      <c r="O1449" s="214"/>
      <c r="P1449" s="214"/>
      <c r="Q1449" s="214"/>
      <c r="R1449" s="214"/>
      <c r="S1449" s="214"/>
      <c r="T1449" s="215"/>
      <c r="AT1449" s="216" t="s">
        <v>135</v>
      </c>
      <c r="AU1449" s="216" t="s">
        <v>82</v>
      </c>
      <c r="AV1449" s="13" t="s">
        <v>84</v>
      </c>
      <c r="AW1449" s="13" t="s">
        <v>30</v>
      </c>
      <c r="AX1449" s="13" t="s">
        <v>74</v>
      </c>
      <c r="AY1449" s="216" t="s">
        <v>125</v>
      </c>
    </row>
    <row r="1450" spans="1:65" s="12" customFormat="1">
      <c r="B1450" s="196"/>
      <c r="C1450" s="197"/>
      <c r="D1450" s="191" t="s">
        <v>135</v>
      </c>
      <c r="E1450" s="198" t="s">
        <v>1</v>
      </c>
      <c r="F1450" s="199" t="s">
        <v>513</v>
      </c>
      <c r="G1450" s="197"/>
      <c r="H1450" s="198" t="s">
        <v>1</v>
      </c>
      <c r="I1450" s="200"/>
      <c r="J1450" s="197"/>
      <c r="K1450" s="197"/>
      <c r="L1450" s="201"/>
      <c r="M1450" s="202"/>
      <c r="N1450" s="203"/>
      <c r="O1450" s="203"/>
      <c r="P1450" s="203"/>
      <c r="Q1450" s="203"/>
      <c r="R1450" s="203"/>
      <c r="S1450" s="203"/>
      <c r="T1450" s="204"/>
      <c r="AT1450" s="205" t="s">
        <v>135</v>
      </c>
      <c r="AU1450" s="205" t="s">
        <v>82</v>
      </c>
      <c r="AV1450" s="12" t="s">
        <v>82</v>
      </c>
      <c r="AW1450" s="12" t="s">
        <v>30</v>
      </c>
      <c r="AX1450" s="12" t="s">
        <v>74</v>
      </c>
      <c r="AY1450" s="205" t="s">
        <v>125</v>
      </c>
    </row>
    <row r="1451" spans="1:65" s="13" customFormat="1">
      <c r="B1451" s="206"/>
      <c r="C1451" s="207"/>
      <c r="D1451" s="191" t="s">
        <v>135</v>
      </c>
      <c r="E1451" s="208" t="s">
        <v>1</v>
      </c>
      <c r="F1451" s="209" t="s">
        <v>974</v>
      </c>
      <c r="G1451" s="207"/>
      <c r="H1451" s="210">
        <v>9.1999999999999993</v>
      </c>
      <c r="I1451" s="211"/>
      <c r="J1451" s="207"/>
      <c r="K1451" s="207"/>
      <c r="L1451" s="212"/>
      <c r="M1451" s="213"/>
      <c r="N1451" s="214"/>
      <c r="O1451" s="214"/>
      <c r="P1451" s="214"/>
      <c r="Q1451" s="214"/>
      <c r="R1451" s="214"/>
      <c r="S1451" s="214"/>
      <c r="T1451" s="215"/>
      <c r="AT1451" s="216" t="s">
        <v>135</v>
      </c>
      <c r="AU1451" s="216" t="s">
        <v>82</v>
      </c>
      <c r="AV1451" s="13" t="s">
        <v>84</v>
      </c>
      <c r="AW1451" s="13" t="s">
        <v>30</v>
      </c>
      <c r="AX1451" s="13" t="s">
        <v>74</v>
      </c>
      <c r="AY1451" s="216" t="s">
        <v>125</v>
      </c>
    </row>
    <row r="1452" spans="1:65" s="13" customFormat="1">
      <c r="B1452" s="206"/>
      <c r="C1452" s="207"/>
      <c r="D1452" s="191" t="s">
        <v>135</v>
      </c>
      <c r="E1452" s="208" t="s">
        <v>1</v>
      </c>
      <c r="F1452" s="209" t="s">
        <v>163</v>
      </c>
      <c r="G1452" s="207"/>
      <c r="H1452" s="210">
        <v>0.8</v>
      </c>
      <c r="I1452" s="211"/>
      <c r="J1452" s="207"/>
      <c r="K1452" s="207"/>
      <c r="L1452" s="212"/>
      <c r="M1452" s="213"/>
      <c r="N1452" s="214"/>
      <c r="O1452" s="214"/>
      <c r="P1452" s="214"/>
      <c r="Q1452" s="214"/>
      <c r="R1452" s="214"/>
      <c r="S1452" s="214"/>
      <c r="T1452" s="215"/>
      <c r="AT1452" s="216" t="s">
        <v>135</v>
      </c>
      <c r="AU1452" s="216" t="s">
        <v>82</v>
      </c>
      <c r="AV1452" s="13" t="s">
        <v>84</v>
      </c>
      <c r="AW1452" s="13" t="s">
        <v>30</v>
      </c>
      <c r="AX1452" s="13" t="s">
        <v>74</v>
      </c>
      <c r="AY1452" s="216" t="s">
        <v>125</v>
      </c>
    </row>
    <row r="1453" spans="1:65" s="14" customFormat="1">
      <c r="B1453" s="217"/>
      <c r="C1453" s="218"/>
      <c r="D1453" s="191" t="s">
        <v>135</v>
      </c>
      <c r="E1453" s="219" t="s">
        <v>1</v>
      </c>
      <c r="F1453" s="220" t="s">
        <v>138</v>
      </c>
      <c r="G1453" s="218"/>
      <c r="H1453" s="221">
        <v>102</v>
      </c>
      <c r="I1453" s="222"/>
      <c r="J1453" s="218"/>
      <c r="K1453" s="218"/>
      <c r="L1453" s="223"/>
      <c r="M1453" s="224"/>
      <c r="N1453" s="225"/>
      <c r="O1453" s="225"/>
      <c r="P1453" s="225"/>
      <c r="Q1453" s="225"/>
      <c r="R1453" s="225"/>
      <c r="S1453" s="225"/>
      <c r="T1453" s="226"/>
      <c r="AT1453" s="227" t="s">
        <v>135</v>
      </c>
      <c r="AU1453" s="227" t="s">
        <v>82</v>
      </c>
      <c r="AV1453" s="14" t="s">
        <v>132</v>
      </c>
      <c r="AW1453" s="14" t="s">
        <v>30</v>
      </c>
      <c r="AX1453" s="14" t="s">
        <v>82</v>
      </c>
      <c r="AY1453" s="227" t="s">
        <v>125</v>
      </c>
    </row>
    <row r="1454" spans="1:65" s="2" customFormat="1" ht="16.5" customHeight="1">
      <c r="A1454" s="33"/>
      <c r="B1454" s="34"/>
      <c r="C1454" s="228" t="s">
        <v>975</v>
      </c>
      <c r="D1454" s="228" t="s">
        <v>769</v>
      </c>
      <c r="E1454" s="229" t="s">
        <v>976</v>
      </c>
      <c r="F1454" s="230" t="s">
        <v>977</v>
      </c>
      <c r="G1454" s="231" t="s">
        <v>159</v>
      </c>
      <c r="H1454" s="232">
        <v>30</v>
      </c>
      <c r="I1454" s="233"/>
      <c r="J1454" s="234">
        <f>ROUND(I1454*H1454,2)</f>
        <v>0</v>
      </c>
      <c r="K1454" s="230" t="s">
        <v>130</v>
      </c>
      <c r="L1454" s="38"/>
      <c r="M1454" s="235" t="s">
        <v>1</v>
      </c>
      <c r="N1454" s="236" t="s">
        <v>39</v>
      </c>
      <c r="O1454" s="70"/>
      <c r="P1454" s="187">
        <f>O1454*H1454</f>
        <v>0</v>
      </c>
      <c r="Q1454" s="187">
        <v>0</v>
      </c>
      <c r="R1454" s="187">
        <f>Q1454*H1454</f>
        <v>0</v>
      </c>
      <c r="S1454" s="187">
        <v>0</v>
      </c>
      <c r="T1454" s="188">
        <f>S1454*H1454</f>
        <v>0</v>
      </c>
      <c r="U1454" s="33"/>
      <c r="V1454" s="33"/>
      <c r="W1454" s="33"/>
      <c r="X1454" s="33"/>
      <c r="Y1454" s="33"/>
      <c r="Z1454" s="33"/>
      <c r="AA1454" s="33"/>
      <c r="AB1454" s="33"/>
      <c r="AC1454" s="33"/>
      <c r="AD1454" s="33"/>
      <c r="AE1454" s="33"/>
      <c r="AR1454" s="189" t="s">
        <v>132</v>
      </c>
      <c r="AT1454" s="189" t="s">
        <v>769</v>
      </c>
      <c r="AU1454" s="189" t="s">
        <v>82</v>
      </c>
      <c r="AY1454" s="16" t="s">
        <v>125</v>
      </c>
      <c r="BE1454" s="190">
        <f>IF(N1454="základní",J1454,0)</f>
        <v>0</v>
      </c>
      <c r="BF1454" s="190">
        <f>IF(N1454="snížená",J1454,0)</f>
        <v>0</v>
      </c>
      <c r="BG1454" s="190">
        <f>IF(N1454="zákl. přenesená",J1454,0)</f>
        <v>0</v>
      </c>
      <c r="BH1454" s="190">
        <f>IF(N1454="sníž. přenesená",J1454,0)</f>
        <v>0</v>
      </c>
      <c r="BI1454" s="190">
        <f>IF(N1454="nulová",J1454,0)</f>
        <v>0</v>
      </c>
      <c r="BJ1454" s="16" t="s">
        <v>82</v>
      </c>
      <c r="BK1454" s="190">
        <f>ROUND(I1454*H1454,2)</f>
        <v>0</v>
      </c>
      <c r="BL1454" s="16" t="s">
        <v>132</v>
      </c>
      <c r="BM1454" s="189" t="s">
        <v>978</v>
      </c>
    </row>
    <row r="1455" spans="1:65" s="2" customFormat="1" ht="29.25">
      <c r="A1455" s="33"/>
      <c r="B1455" s="34"/>
      <c r="C1455" s="35"/>
      <c r="D1455" s="191" t="s">
        <v>134</v>
      </c>
      <c r="E1455" s="35"/>
      <c r="F1455" s="192" t="s">
        <v>979</v>
      </c>
      <c r="G1455" s="35"/>
      <c r="H1455" s="35"/>
      <c r="I1455" s="193"/>
      <c r="J1455" s="35"/>
      <c r="K1455" s="35"/>
      <c r="L1455" s="38"/>
      <c r="M1455" s="194"/>
      <c r="N1455" s="195"/>
      <c r="O1455" s="70"/>
      <c r="P1455" s="70"/>
      <c r="Q1455" s="70"/>
      <c r="R1455" s="70"/>
      <c r="S1455" s="70"/>
      <c r="T1455" s="71"/>
      <c r="U1455" s="33"/>
      <c r="V1455" s="33"/>
      <c r="W1455" s="33"/>
      <c r="X1455" s="33"/>
      <c r="Y1455" s="33"/>
      <c r="Z1455" s="33"/>
      <c r="AA1455" s="33"/>
      <c r="AB1455" s="33"/>
      <c r="AC1455" s="33"/>
      <c r="AD1455" s="33"/>
      <c r="AE1455" s="33"/>
      <c r="AT1455" s="16" t="s">
        <v>134</v>
      </c>
      <c r="AU1455" s="16" t="s">
        <v>82</v>
      </c>
    </row>
    <row r="1456" spans="1:65" s="12" customFormat="1">
      <c r="B1456" s="196"/>
      <c r="C1456" s="197"/>
      <c r="D1456" s="191" t="s">
        <v>135</v>
      </c>
      <c r="E1456" s="198" t="s">
        <v>1</v>
      </c>
      <c r="F1456" s="199" t="s">
        <v>504</v>
      </c>
      <c r="G1456" s="197"/>
      <c r="H1456" s="198" t="s">
        <v>1</v>
      </c>
      <c r="I1456" s="200"/>
      <c r="J1456" s="197"/>
      <c r="K1456" s="197"/>
      <c r="L1456" s="201"/>
      <c r="M1456" s="202"/>
      <c r="N1456" s="203"/>
      <c r="O1456" s="203"/>
      <c r="P1456" s="203"/>
      <c r="Q1456" s="203"/>
      <c r="R1456" s="203"/>
      <c r="S1456" s="203"/>
      <c r="T1456" s="204"/>
      <c r="AT1456" s="205" t="s">
        <v>135</v>
      </c>
      <c r="AU1456" s="205" t="s">
        <v>82</v>
      </c>
      <c r="AV1456" s="12" t="s">
        <v>82</v>
      </c>
      <c r="AW1456" s="12" t="s">
        <v>30</v>
      </c>
      <c r="AX1456" s="12" t="s">
        <v>74</v>
      </c>
      <c r="AY1456" s="205" t="s">
        <v>125</v>
      </c>
    </row>
    <row r="1457" spans="1:65" s="13" customFormat="1">
      <c r="B1457" s="206"/>
      <c r="C1457" s="207"/>
      <c r="D1457" s="191" t="s">
        <v>135</v>
      </c>
      <c r="E1457" s="208" t="s">
        <v>1</v>
      </c>
      <c r="F1457" s="209" t="s">
        <v>980</v>
      </c>
      <c r="G1457" s="207"/>
      <c r="H1457" s="210">
        <v>28.6</v>
      </c>
      <c r="I1457" s="211"/>
      <c r="J1457" s="207"/>
      <c r="K1457" s="207"/>
      <c r="L1457" s="212"/>
      <c r="M1457" s="213"/>
      <c r="N1457" s="214"/>
      <c r="O1457" s="214"/>
      <c r="P1457" s="214"/>
      <c r="Q1457" s="214"/>
      <c r="R1457" s="214"/>
      <c r="S1457" s="214"/>
      <c r="T1457" s="215"/>
      <c r="AT1457" s="216" t="s">
        <v>135</v>
      </c>
      <c r="AU1457" s="216" t="s">
        <v>82</v>
      </c>
      <c r="AV1457" s="13" t="s">
        <v>84</v>
      </c>
      <c r="AW1457" s="13" t="s">
        <v>30</v>
      </c>
      <c r="AX1457" s="13" t="s">
        <v>74</v>
      </c>
      <c r="AY1457" s="216" t="s">
        <v>125</v>
      </c>
    </row>
    <row r="1458" spans="1:65" s="13" customFormat="1">
      <c r="B1458" s="206"/>
      <c r="C1458" s="207"/>
      <c r="D1458" s="191" t="s">
        <v>135</v>
      </c>
      <c r="E1458" s="208" t="s">
        <v>1</v>
      </c>
      <c r="F1458" s="209" t="s">
        <v>981</v>
      </c>
      <c r="G1458" s="207"/>
      <c r="H1458" s="210">
        <v>1.4</v>
      </c>
      <c r="I1458" s="211"/>
      <c r="J1458" s="207"/>
      <c r="K1458" s="207"/>
      <c r="L1458" s="212"/>
      <c r="M1458" s="213"/>
      <c r="N1458" s="214"/>
      <c r="O1458" s="214"/>
      <c r="P1458" s="214"/>
      <c r="Q1458" s="214"/>
      <c r="R1458" s="214"/>
      <c r="S1458" s="214"/>
      <c r="T1458" s="215"/>
      <c r="AT1458" s="216" t="s">
        <v>135</v>
      </c>
      <c r="AU1458" s="216" t="s">
        <v>82</v>
      </c>
      <c r="AV1458" s="13" t="s">
        <v>84</v>
      </c>
      <c r="AW1458" s="13" t="s">
        <v>30</v>
      </c>
      <c r="AX1458" s="13" t="s">
        <v>74</v>
      </c>
      <c r="AY1458" s="216" t="s">
        <v>125</v>
      </c>
    </row>
    <row r="1459" spans="1:65" s="14" customFormat="1">
      <c r="B1459" s="217"/>
      <c r="C1459" s="218"/>
      <c r="D1459" s="191" t="s">
        <v>135</v>
      </c>
      <c r="E1459" s="219" t="s">
        <v>1</v>
      </c>
      <c r="F1459" s="220" t="s">
        <v>138</v>
      </c>
      <c r="G1459" s="218"/>
      <c r="H1459" s="221">
        <v>30</v>
      </c>
      <c r="I1459" s="222"/>
      <c r="J1459" s="218"/>
      <c r="K1459" s="218"/>
      <c r="L1459" s="223"/>
      <c r="M1459" s="224"/>
      <c r="N1459" s="225"/>
      <c r="O1459" s="225"/>
      <c r="P1459" s="225"/>
      <c r="Q1459" s="225"/>
      <c r="R1459" s="225"/>
      <c r="S1459" s="225"/>
      <c r="T1459" s="226"/>
      <c r="AT1459" s="227" t="s">
        <v>135</v>
      </c>
      <c r="AU1459" s="227" t="s">
        <v>82</v>
      </c>
      <c r="AV1459" s="14" t="s">
        <v>132</v>
      </c>
      <c r="AW1459" s="14" t="s">
        <v>30</v>
      </c>
      <c r="AX1459" s="14" t="s">
        <v>82</v>
      </c>
      <c r="AY1459" s="227" t="s">
        <v>125</v>
      </c>
    </row>
    <row r="1460" spans="1:65" s="2" customFormat="1" ht="24.2" customHeight="1">
      <c r="A1460" s="33"/>
      <c r="B1460" s="34"/>
      <c r="C1460" s="228" t="s">
        <v>982</v>
      </c>
      <c r="D1460" s="228" t="s">
        <v>769</v>
      </c>
      <c r="E1460" s="229" t="s">
        <v>983</v>
      </c>
      <c r="F1460" s="230" t="s">
        <v>984</v>
      </c>
      <c r="G1460" s="231" t="s">
        <v>985</v>
      </c>
      <c r="H1460" s="232">
        <v>28</v>
      </c>
      <c r="I1460" s="233"/>
      <c r="J1460" s="234">
        <f>ROUND(I1460*H1460,2)</f>
        <v>0</v>
      </c>
      <c r="K1460" s="230" t="s">
        <v>130</v>
      </c>
      <c r="L1460" s="38"/>
      <c r="M1460" s="235" t="s">
        <v>1</v>
      </c>
      <c r="N1460" s="236" t="s">
        <v>39</v>
      </c>
      <c r="O1460" s="70"/>
      <c r="P1460" s="187">
        <f>O1460*H1460</f>
        <v>0</v>
      </c>
      <c r="Q1460" s="187">
        <v>0</v>
      </c>
      <c r="R1460" s="187">
        <f>Q1460*H1460</f>
        <v>0</v>
      </c>
      <c r="S1460" s="187">
        <v>0</v>
      </c>
      <c r="T1460" s="188">
        <f>S1460*H1460</f>
        <v>0</v>
      </c>
      <c r="U1460" s="33"/>
      <c r="V1460" s="33"/>
      <c r="W1460" s="33"/>
      <c r="X1460" s="33"/>
      <c r="Y1460" s="33"/>
      <c r="Z1460" s="33"/>
      <c r="AA1460" s="33"/>
      <c r="AB1460" s="33"/>
      <c r="AC1460" s="33"/>
      <c r="AD1460" s="33"/>
      <c r="AE1460" s="33"/>
      <c r="AR1460" s="189" t="s">
        <v>132</v>
      </c>
      <c r="AT1460" s="189" t="s">
        <v>769</v>
      </c>
      <c r="AU1460" s="189" t="s">
        <v>82</v>
      </c>
      <c r="AY1460" s="16" t="s">
        <v>125</v>
      </c>
      <c r="BE1460" s="190">
        <f>IF(N1460="základní",J1460,0)</f>
        <v>0</v>
      </c>
      <c r="BF1460" s="190">
        <f>IF(N1460="snížená",J1460,0)</f>
        <v>0</v>
      </c>
      <c r="BG1460" s="190">
        <f>IF(N1460="zákl. přenesená",J1460,0)</f>
        <v>0</v>
      </c>
      <c r="BH1460" s="190">
        <f>IF(N1460="sníž. přenesená",J1460,0)</f>
        <v>0</v>
      </c>
      <c r="BI1460" s="190">
        <f>IF(N1460="nulová",J1460,0)</f>
        <v>0</v>
      </c>
      <c r="BJ1460" s="16" t="s">
        <v>82</v>
      </c>
      <c r="BK1460" s="190">
        <f>ROUND(I1460*H1460,2)</f>
        <v>0</v>
      </c>
      <c r="BL1460" s="16" t="s">
        <v>132</v>
      </c>
      <c r="BM1460" s="189" t="s">
        <v>986</v>
      </c>
    </row>
    <row r="1461" spans="1:65" s="2" customFormat="1" ht="87.75">
      <c r="A1461" s="33"/>
      <c r="B1461" s="34"/>
      <c r="C1461" s="35"/>
      <c r="D1461" s="191" t="s">
        <v>134</v>
      </c>
      <c r="E1461" s="35"/>
      <c r="F1461" s="192" t="s">
        <v>987</v>
      </c>
      <c r="G1461" s="35"/>
      <c r="H1461" s="35"/>
      <c r="I1461" s="193"/>
      <c r="J1461" s="35"/>
      <c r="K1461" s="35"/>
      <c r="L1461" s="38"/>
      <c r="M1461" s="194"/>
      <c r="N1461" s="195"/>
      <c r="O1461" s="70"/>
      <c r="P1461" s="70"/>
      <c r="Q1461" s="70"/>
      <c r="R1461" s="70"/>
      <c r="S1461" s="70"/>
      <c r="T1461" s="71"/>
      <c r="U1461" s="33"/>
      <c r="V1461" s="33"/>
      <c r="W1461" s="33"/>
      <c r="X1461" s="33"/>
      <c r="Y1461" s="33"/>
      <c r="Z1461" s="33"/>
      <c r="AA1461" s="33"/>
      <c r="AB1461" s="33"/>
      <c r="AC1461" s="33"/>
      <c r="AD1461" s="33"/>
      <c r="AE1461" s="33"/>
      <c r="AT1461" s="16" t="s">
        <v>134</v>
      </c>
      <c r="AU1461" s="16" t="s">
        <v>82</v>
      </c>
    </row>
    <row r="1462" spans="1:65" s="12" customFormat="1">
      <c r="B1462" s="196"/>
      <c r="C1462" s="197"/>
      <c r="D1462" s="191" t="s">
        <v>135</v>
      </c>
      <c r="E1462" s="198" t="s">
        <v>1</v>
      </c>
      <c r="F1462" s="199" t="s">
        <v>530</v>
      </c>
      <c r="G1462" s="197"/>
      <c r="H1462" s="198" t="s">
        <v>1</v>
      </c>
      <c r="I1462" s="200"/>
      <c r="J1462" s="197"/>
      <c r="K1462" s="197"/>
      <c r="L1462" s="201"/>
      <c r="M1462" s="202"/>
      <c r="N1462" s="203"/>
      <c r="O1462" s="203"/>
      <c r="P1462" s="203"/>
      <c r="Q1462" s="203"/>
      <c r="R1462" s="203"/>
      <c r="S1462" s="203"/>
      <c r="T1462" s="204"/>
      <c r="AT1462" s="205" t="s">
        <v>135</v>
      </c>
      <c r="AU1462" s="205" t="s">
        <v>82</v>
      </c>
      <c r="AV1462" s="12" t="s">
        <v>82</v>
      </c>
      <c r="AW1462" s="12" t="s">
        <v>30</v>
      </c>
      <c r="AX1462" s="12" t="s">
        <v>74</v>
      </c>
      <c r="AY1462" s="205" t="s">
        <v>125</v>
      </c>
    </row>
    <row r="1463" spans="1:65" s="13" customFormat="1">
      <c r="B1463" s="206"/>
      <c r="C1463" s="207"/>
      <c r="D1463" s="191" t="s">
        <v>135</v>
      </c>
      <c r="E1463" s="208" t="s">
        <v>1</v>
      </c>
      <c r="F1463" s="209" t="s">
        <v>531</v>
      </c>
      <c r="G1463" s="207"/>
      <c r="H1463" s="210">
        <v>9.1470000000000002</v>
      </c>
      <c r="I1463" s="211"/>
      <c r="J1463" s="207"/>
      <c r="K1463" s="207"/>
      <c r="L1463" s="212"/>
      <c r="M1463" s="213"/>
      <c r="N1463" s="214"/>
      <c r="O1463" s="214"/>
      <c r="P1463" s="214"/>
      <c r="Q1463" s="214"/>
      <c r="R1463" s="214"/>
      <c r="S1463" s="214"/>
      <c r="T1463" s="215"/>
      <c r="AT1463" s="216" t="s">
        <v>135</v>
      </c>
      <c r="AU1463" s="216" t="s">
        <v>82</v>
      </c>
      <c r="AV1463" s="13" t="s">
        <v>84</v>
      </c>
      <c r="AW1463" s="13" t="s">
        <v>30</v>
      </c>
      <c r="AX1463" s="13" t="s">
        <v>74</v>
      </c>
      <c r="AY1463" s="216" t="s">
        <v>125</v>
      </c>
    </row>
    <row r="1464" spans="1:65" s="13" customFormat="1">
      <c r="B1464" s="206"/>
      <c r="C1464" s="207"/>
      <c r="D1464" s="191" t="s">
        <v>135</v>
      </c>
      <c r="E1464" s="208" t="s">
        <v>1</v>
      </c>
      <c r="F1464" s="209" t="s">
        <v>988</v>
      </c>
      <c r="G1464" s="207"/>
      <c r="H1464" s="210">
        <v>2.8530000000000002</v>
      </c>
      <c r="I1464" s="211"/>
      <c r="J1464" s="207"/>
      <c r="K1464" s="207"/>
      <c r="L1464" s="212"/>
      <c r="M1464" s="213"/>
      <c r="N1464" s="214"/>
      <c r="O1464" s="214"/>
      <c r="P1464" s="214"/>
      <c r="Q1464" s="214"/>
      <c r="R1464" s="214"/>
      <c r="S1464" s="214"/>
      <c r="T1464" s="215"/>
      <c r="AT1464" s="216" t="s">
        <v>135</v>
      </c>
      <c r="AU1464" s="216" t="s">
        <v>82</v>
      </c>
      <c r="AV1464" s="13" t="s">
        <v>84</v>
      </c>
      <c r="AW1464" s="13" t="s">
        <v>30</v>
      </c>
      <c r="AX1464" s="13" t="s">
        <v>74</v>
      </c>
      <c r="AY1464" s="216" t="s">
        <v>125</v>
      </c>
    </row>
    <row r="1465" spans="1:65" s="12" customFormat="1">
      <c r="B1465" s="196"/>
      <c r="C1465" s="197"/>
      <c r="D1465" s="191" t="s">
        <v>135</v>
      </c>
      <c r="E1465" s="198" t="s">
        <v>1</v>
      </c>
      <c r="F1465" s="199" t="s">
        <v>533</v>
      </c>
      <c r="G1465" s="197"/>
      <c r="H1465" s="198" t="s">
        <v>1</v>
      </c>
      <c r="I1465" s="200"/>
      <c r="J1465" s="197"/>
      <c r="K1465" s="197"/>
      <c r="L1465" s="201"/>
      <c r="M1465" s="202"/>
      <c r="N1465" s="203"/>
      <c r="O1465" s="203"/>
      <c r="P1465" s="203"/>
      <c r="Q1465" s="203"/>
      <c r="R1465" s="203"/>
      <c r="S1465" s="203"/>
      <c r="T1465" s="204"/>
      <c r="AT1465" s="205" t="s">
        <v>135</v>
      </c>
      <c r="AU1465" s="205" t="s">
        <v>82</v>
      </c>
      <c r="AV1465" s="12" t="s">
        <v>82</v>
      </c>
      <c r="AW1465" s="12" t="s">
        <v>30</v>
      </c>
      <c r="AX1465" s="12" t="s">
        <v>74</v>
      </c>
      <c r="AY1465" s="205" t="s">
        <v>125</v>
      </c>
    </row>
    <row r="1466" spans="1:65" s="13" customFormat="1">
      <c r="B1466" s="206"/>
      <c r="C1466" s="207"/>
      <c r="D1466" s="191" t="s">
        <v>135</v>
      </c>
      <c r="E1466" s="208" t="s">
        <v>1</v>
      </c>
      <c r="F1466" s="209" t="s">
        <v>534</v>
      </c>
      <c r="G1466" s="207"/>
      <c r="H1466" s="210">
        <v>10.132999999999999</v>
      </c>
      <c r="I1466" s="211"/>
      <c r="J1466" s="207"/>
      <c r="K1466" s="207"/>
      <c r="L1466" s="212"/>
      <c r="M1466" s="213"/>
      <c r="N1466" s="214"/>
      <c r="O1466" s="214"/>
      <c r="P1466" s="214"/>
      <c r="Q1466" s="214"/>
      <c r="R1466" s="214"/>
      <c r="S1466" s="214"/>
      <c r="T1466" s="215"/>
      <c r="AT1466" s="216" t="s">
        <v>135</v>
      </c>
      <c r="AU1466" s="216" t="s">
        <v>82</v>
      </c>
      <c r="AV1466" s="13" t="s">
        <v>84</v>
      </c>
      <c r="AW1466" s="13" t="s">
        <v>30</v>
      </c>
      <c r="AX1466" s="13" t="s">
        <v>74</v>
      </c>
      <c r="AY1466" s="216" t="s">
        <v>125</v>
      </c>
    </row>
    <row r="1467" spans="1:65" s="13" customFormat="1">
      <c r="B1467" s="206"/>
      <c r="C1467" s="207"/>
      <c r="D1467" s="191" t="s">
        <v>135</v>
      </c>
      <c r="E1467" s="208" t="s">
        <v>1</v>
      </c>
      <c r="F1467" s="209" t="s">
        <v>989</v>
      </c>
      <c r="G1467" s="207"/>
      <c r="H1467" s="210">
        <v>3.867</v>
      </c>
      <c r="I1467" s="211"/>
      <c r="J1467" s="207"/>
      <c r="K1467" s="207"/>
      <c r="L1467" s="212"/>
      <c r="M1467" s="213"/>
      <c r="N1467" s="214"/>
      <c r="O1467" s="214"/>
      <c r="P1467" s="214"/>
      <c r="Q1467" s="214"/>
      <c r="R1467" s="214"/>
      <c r="S1467" s="214"/>
      <c r="T1467" s="215"/>
      <c r="AT1467" s="216" t="s">
        <v>135</v>
      </c>
      <c r="AU1467" s="216" t="s">
        <v>82</v>
      </c>
      <c r="AV1467" s="13" t="s">
        <v>84</v>
      </c>
      <c r="AW1467" s="13" t="s">
        <v>30</v>
      </c>
      <c r="AX1467" s="13" t="s">
        <v>74</v>
      </c>
      <c r="AY1467" s="216" t="s">
        <v>125</v>
      </c>
    </row>
    <row r="1468" spans="1:65" s="12" customFormat="1">
      <c r="B1468" s="196"/>
      <c r="C1468" s="197"/>
      <c r="D1468" s="191" t="s">
        <v>135</v>
      </c>
      <c r="E1468" s="198" t="s">
        <v>1</v>
      </c>
      <c r="F1468" s="199" t="s">
        <v>164</v>
      </c>
      <c r="G1468" s="197"/>
      <c r="H1468" s="198" t="s">
        <v>1</v>
      </c>
      <c r="I1468" s="200"/>
      <c r="J1468" s="197"/>
      <c r="K1468" s="197"/>
      <c r="L1468" s="201"/>
      <c r="M1468" s="202"/>
      <c r="N1468" s="203"/>
      <c r="O1468" s="203"/>
      <c r="P1468" s="203"/>
      <c r="Q1468" s="203"/>
      <c r="R1468" s="203"/>
      <c r="S1468" s="203"/>
      <c r="T1468" s="204"/>
      <c r="AT1468" s="205" t="s">
        <v>135</v>
      </c>
      <c r="AU1468" s="205" t="s">
        <v>82</v>
      </c>
      <c r="AV1468" s="12" t="s">
        <v>82</v>
      </c>
      <c r="AW1468" s="12" t="s">
        <v>30</v>
      </c>
      <c r="AX1468" s="12" t="s">
        <v>74</v>
      </c>
      <c r="AY1468" s="205" t="s">
        <v>125</v>
      </c>
    </row>
    <row r="1469" spans="1:65" s="13" customFormat="1">
      <c r="B1469" s="206"/>
      <c r="C1469" s="207"/>
      <c r="D1469" s="191" t="s">
        <v>135</v>
      </c>
      <c r="E1469" s="208" t="s">
        <v>1</v>
      </c>
      <c r="F1469" s="209" t="s">
        <v>536</v>
      </c>
      <c r="G1469" s="207"/>
      <c r="H1469" s="210">
        <v>1.4670000000000001</v>
      </c>
      <c r="I1469" s="211"/>
      <c r="J1469" s="207"/>
      <c r="K1469" s="207"/>
      <c r="L1469" s="212"/>
      <c r="M1469" s="213"/>
      <c r="N1469" s="214"/>
      <c r="O1469" s="214"/>
      <c r="P1469" s="214"/>
      <c r="Q1469" s="214"/>
      <c r="R1469" s="214"/>
      <c r="S1469" s="214"/>
      <c r="T1469" s="215"/>
      <c r="AT1469" s="216" t="s">
        <v>135</v>
      </c>
      <c r="AU1469" s="216" t="s">
        <v>82</v>
      </c>
      <c r="AV1469" s="13" t="s">
        <v>84</v>
      </c>
      <c r="AW1469" s="13" t="s">
        <v>30</v>
      </c>
      <c r="AX1469" s="13" t="s">
        <v>74</v>
      </c>
      <c r="AY1469" s="216" t="s">
        <v>125</v>
      </c>
    </row>
    <row r="1470" spans="1:65" s="13" customFormat="1">
      <c r="B1470" s="206"/>
      <c r="C1470" s="207"/>
      <c r="D1470" s="191" t="s">
        <v>135</v>
      </c>
      <c r="E1470" s="208" t="s">
        <v>1</v>
      </c>
      <c r="F1470" s="209" t="s">
        <v>990</v>
      </c>
      <c r="G1470" s="207"/>
      <c r="H1470" s="210">
        <v>2.5329999999999999</v>
      </c>
      <c r="I1470" s="211"/>
      <c r="J1470" s="207"/>
      <c r="K1470" s="207"/>
      <c r="L1470" s="212"/>
      <c r="M1470" s="213"/>
      <c r="N1470" s="214"/>
      <c r="O1470" s="214"/>
      <c r="P1470" s="214"/>
      <c r="Q1470" s="214"/>
      <c r="R1470" s="214"/>
      <c r="S1470" s="214"/>
      <c r="T1470" s="215"/>
      <c r="AT1470" s="216" t="s">
        <v>135</v>
      </c>
      <c r="AU1470" s="216" t="s">
        <v>82</v>
      </c>
      <c r="AV1470" s="13" t="s">
        <v>84</v>
      </c>
      <c r="AW1470" s="13" t="s">
        <v>30</v>
      </c>
      <c r="AX1470" s="13" t="s">
        <v>74</v>
      </c>
      <c r="AY1470" s="216" t="s">
        <v>125</v>
      </c>
    </row>
    <row r="1471" spans="1:65" s="12" customFormat="1">
      <c r="B1471" s="196"/>
      <c r="C1471" s="197"/>
      <c r="D1471" s="191" t="s">
        <v>135</v>
      </c>
      <c r="E1471" s="198" t="s">
        <v>1</v>
      </c>
      <c r="F1471" s="199" t="s">
        <v>538</v>
      </c>
      <c r="G1471" s="197"/>
      <c r="H1471" s="198" t="s">
        <v>1</v>
      </c>
      <c r="I1471" s="200"/>
      <c r="J1471" s="197"/>
      <c r="K1471" s="197"/>
      <c r="L1471" s="201"/>
      <c r="M1471" s="202"/>
      <c r="N1471" s="203"/>
      <c r="O1471" s="203"/>
      <c r="P1471" s="203"/>
      <c r="Q1471" s="203"/>
      <c r="R1471" s="203"/>
      <c r="S1471" s="203"/>
      <c r="T1471" s="204"/>
      <c r="AT1471" s="205" t="s">
        <v>135</v>
      </c>
      <c r="AU1471" s="205" t="s">
        <v>82</v>
      </c>
      <c r="AV1471" s="12" t="s">
        <v>82</v>
      </c>
      <c r="AW1471" s="12" t="s">
        <v>30</v>
      </c>
      <c r="AX1471" s="12" t="s">
        <v>74</v>
      </c>
      <c r="AY1471" s="205" t="s">
        <v>125</v>
      </c>
    </row>
    <row r="1472" spans="1:65" s="13" customFormat="1">
      <c r="B1472" s="206"/>
      <c r="C1472" s="207"/>
      <c r="D1472" s="191" t="s">
        <v>135</v>
      </c>
      <c r="E1472" s="208" t="s">
        <v>1</v>
      </c>
      <c r="F1472" s="209" t="s">
        <v>539</v>
      </c>
      <c r="G1472" s="207"/>
      <c r="H1472" s="210">
        <v>5.36</v>
      </c>
      <c r="I1472" s="211"/>
      <c r="J1472" s="207"/>
      <c r="K1472" s="207"/>
      <c r="L1472" s="212"/>
      <c r="M1472" s="213"/>
      <c r="N1472" s="214"/>
      <c r="O1472" s="214"/>
      <c r="P1472" s="214"/>
      <c r="Q1472" s="214"/>
      <c r="R1472" s="214"/>
      <c r="S1472" s="214"/>
      <c r="T1472" s="215"/>
      <c r="AT1472" s="216" t="s">
        <v>135</v>
      </c>
      <c r="AU1472" s="216" t="s">
        <v>82</v>
      </c>
      <c r="AV1472" s="13" t="s">
        <v>84</v>
      </c>
      <c r="AW1472" s="13" t="s">
        <v>30</v>
      </c>
      <c r="AX1472" s="13" t="s">
        <v>74</v>
      </c>
      <c r="AY1472" s="216" t="s">
        <v>125</v>
      </c>
    </row>
    <row r="1473" spans="1:65" s="13" customFormat="1">
      <c r="B1473" s="206"/>
      <c r="C1473" s="207"/>
      <c r="D1473" s="191" t="s">
        <v>135</v>
      </c>
      <c r="E1473" s="208" t="s">
        <v>1</v>
      </c>
      <c r="F1473" s="209" t="s">
        <v>991</v>
      </c>
      <c r="G1473" s="207"/>
      <c r="H1473" s="210">
        <v>2.64</v>
      </c>
      <c r="I1473" s="211"/>
      <c r="J1473" s="207"/>
      <c r="K1473" s="207"/>
      <c r="L1473" s="212"/>
      <c r="M1473" s="213"/>
      <c r="N1473" s="214"/>
      <c r="O1473" s="214"/>
      <c r="P1473" s="214"/>
      <c r="Q1473" s="214"/>
      <c r="R1473" s="214"/>
      <c r="S1473" s="214"/>
      <c r="T1473" s="215"/>
      <c r="AT1473" s="216" t="s">
        <v>135</v>
      </c>
      <c r="AU1473" s="216" t="s">
        <v>82</v>
      </c>
      <c r="AV1473" s="13" t="s">
        <v>84</v>
      </c>
      <c r="AW1473" s="13" t="s">
        <v>30</v>
      </c>
      <c r="AX1473" s="13" t="s">
        <v>74</v>
      </c>
      <c r="AY1473" s="216" t="s">
        <v>125</v>
      </c>
    </row>
    <row r="1474" spans="1:65" s="12" customFormat="1">
      <c r="B1474" s="196"/>
      <c r="C1474" s="197"/>
      <c r="D1474" s="191" t="s">
        <v>135</v>
      </c>
      <c r="E1474" s="198" t="s">
        <v>1</v>
      </c>
      <c r="F1474" s="199" t="s">
        <v>992</v>
      </c>
      <c r="G1474" s="197"/>
      <c r="H1474" s="198" t="s">
        <v>1</v>
      </c>
      <c r="I1474" s="200"/>
      <c r="J1474" s="197"/>
      <c r="K1474" s="197"/>
      <c r="L1474" s="201"/>
      <c r="M1474" s="202"/>
      <c r="N1474" s="203"/>
      <c r="O1474" s="203"/>
      <c r="P1474" s="203"/>
      <c r="Q1474" s="203"/>
      <c r="R1474" s="203"/>
      <c r="S1474" s="203"/>
      <c r="T1474" s="204"/>
      <c r="AT1474" s="205" t="s">
        <v>135</v>
      </c>
      <c r="AU1474" s="205" t="s">
        <v>82</v>
      </c>
      <c r="AV1474" s="12" t="s">
        <v>82</v>
      </c>
      <c r="AW1474" s="12" t="s">
        <v>30</v>
      </c>
      <c r="AX1474" s="12" t="s">
        <v>74</v>
      </c>
      <c r="AY1474" s="205" t="s">
        <v>125</v>
      </c>
    </row>
    <row r="1475" spans="1:65" s="13" customFormat="1">
      <c r="B1475" s="206"/>
      <c r="C1475" s="207"/>
      <c r="D1475" s="191" t="s">
        <v>135</v>
      </c>
      <c r="E1475" s="208" t="s">
        <v>1</v>
      </c>
      <c r="F1475" s="209" t="s">
        <v>993</v>
      </c>
      <c r="G1475" s="207"/>
      <c r="H1475" s="210">
        <v>-10</v>
      </c>
      <c r="I1475" s="211"/>
      <c r="J1475" s="207"/>
      <c r="K1475" s="207"/>
      <c r="L1475" s="212"/>
      <c r="M1475" s="213"/>
      <c r="N1475" s="214"/>
      <c r="O1475" s="214"/>
      <c r="P1475" s="214"/>
      <c r="Q1475" s="214"/>
      <c r="R1475" s="214"/>
      <c r="S1475" s="214"/>
      <c r="T1475" s="215"/>
      <c r="AT1475" s="216" t="s">
        <v>135</v>
      </c>
      <c r="AU1475" s="216" t="s">
        <v>82</v>
      </c>
      <c r="AV1475" s="13" t="s">
        <v>84</v>
      </c>
      <c r="AW1475" s="13" t="s">
        <v>30</v>
      </c>
      <c r="AX1475" s="13" t="s">
        <v>74</v>
      </c>
      <c r="AY1475" s="216" t="s">
        <v>125</v>
      </c>
    </row>
    <row r="1476" spans="1:65" s="14" customFormat="1">
      <c r="B1476" s="217"/>
      <c r="C1476" s="218"/>
      <c r="D1476" s="191" t="s">
        <v>135</v>
      </c>
      <c r="E1476" s="219" t="s">
        <v>1</v>
      </c>
      <c r="F1476" s="220" t="s">
        <v>138</v>
      </c>
      <c r="G1476" s="218"/>
      <c r="H1476" s="221">
        <v>28</v>
      </c>
      <c r="I1476" s="222"/>
      <c r="J1476" s="218"/>
      <c r="K1476" s="218"/>
      <c r="L1476" s="223"/>
      <c r="M1476" s="224"/>
      <c r="N1476" s="225"/>
      <c r="O1476" s="225"/>
      <c r="P1476" s="225"/>
      <c r="Q1476" s="225"/>
      <c r="R1476" s="225"/>
      <c r="S1476" s="225"/>
      <c r="T1476" s="226"/>
      <c r="AT1476" s="227" t="s">
        <v>135</v>
      </c>
      <c r="AU1476" s="227" t="s">
        <v>82</v>
      </c>
      <c r="AV1476" s="14" t="s">
        <v>132</v>
      </c>
      <c r="AW1476" s="14" t="s">
        <v>30</v>
      </c>
      <c r="AX1476" s="14" t="s">
        <v>82</v>
      </c>
      <c r="AY1476" s="227" t="s">
        <v>125</v>
      </c>
    </row>
    <row r="1477" spans="1:65" s="2" customFormat="1" ht="24.2" customHeight="1">
      <c r="A1477" s="33"/>
      <c r="B1477" s="34"/>
      <c r="C1477" s="228" t="s">
        <v>994</v>
      </c>
      <c r="D1477" s="228" t="s">
        <v>769</v>
      </c>
      <c r="E1477" s="229" t="s">
        <v>995</v>
      </c>
      <c r="F1477" s="230" t="s">
        <v>996</v>
      </c>
      <c r="G1477" s="231" t="s">
        <v>985</v>
      </c>
      <c r="H1477" s="232">
        <v>10</v>
      </c>
      <c r="I1477" s="233"/>
      <c r="J1477" s="234">
        <f>ROUND(I1477*H1477,2)</f>
        <v>0</v>
      </c>
      <c r="K1477" s="230" t="s">
        <v>130</v>
      </c>
      <c r="L1477" s="38"/>
      <c r="M1477" s="235" t="s">
        <v>1</v>
      </c>
      <c r="N1477" s="236" t="s">
        <v>39</v>
      </c>
      <c r="O1477" s="70"/>
      <c r="P1477" s="187">
        <f>O1477*H1477</f>
        <v>0</v>
      </c>
      <c r="Q1477" s="187">
        <v>0</v>
      </c>
      <c r="R1477" s="187">
        <f>Q1477*H1477</f>
        <v>0</v>
      </c>
      <c r="S1477" s="187">
        <v>0</v>
      </c>
      <c r="T1477" s="188">
        <f>S1477*H1477</f>
        <v>0</v>
      </c>
      <c r="U1477" s="33"/>
      <c r="V1477" s="33"/>
      <c r="W1477" s="33"/>
      <c r="X1477" s="33"/>
      <c r="Y1477" s="33"/>
      <c r="Z1477" s="33"/>
      <c r="AA1477" s="33"/>
      <c r="AB1477" s="33"/>
      <c r="AC1477" s="33"/>
      <c r="AD1477" s="33"/>
      <c r="AE1477" s="33"/>
      <c r="AR1477" s="189" t="s">
        <v>132</v>
      </c>
      <c r="AT1477" s="189" t="s">
        <v>769</v>
      </c>
      <c r="AU1477" s="189" t="s">
        <v>82</v>
      </c>
      <c r="AY1477" s="16" t="s">
        <v>125</v>
      </c>
      <c r="BE1477" s="190">
        <f>IF(N1477="základní",J1477,0)</f>
        <v>0</v>
      </c>
      <c r="BF1477" s="190">
        <f>IF(N1477="snížená",J1477,0)</f>
        <v>0</v>
      </c>
      <c r="BG1477" s="190">
        <f>IF(N1477="zákl. přenesená",J1477,0)</f>
        <v>0</v>
      </c>
      <c r="BH1477" s="190">
        <f>IF(N1477="sníž. přenesená",J1477,0)</f>
        <v>0</v>
      </c>
      <c r="BI1477" s="190">
        <f>IF(N1477="nulová",J1477,0)</f>
        <v>0</v>
      </c>
      <c r="BJ1477" s="16" t="s">
        <v>82</v>
      </c>
      <c r="BK1477" s="190">
        <f>ROUND(I1477*H1477,2)</f>
        <v>0</v>
      </c>
      <c r="BL1477" s="16" t="s">
        <v>132</v>
      </c>
      <c r="BM1477" s="189" t="s">
        <v>997</v>
      </c>
    </row>
    <row r="1478" spans="1:65" s="2" customFormat="1" ht="87.75">
      <c r="A1478" s="33"/>
      <c r="B1478" s="34"/>
      <c r="C1478" s="35"/>
      <c r="D1478" s="191" t="s">
        <v>134</v>
      </c>
      <c r="E1478" s="35"/>
      <c r="F1478" s="192" t="s">
        <v>998</v>
      </c>
      <c r="G1478" s="35"/>
      <c r="H1478" s="35"/>
      <c r="I1478" s="193"/>
      <c r="J1478" s="35"/>
      <c r="K1478" s="35"/>
      <c r="L1478" s="38"/>
      <c r="M1478" s="194"/>
      <c r="N1478" s="195"/>
      <c r="O1478" s="70"/>
      <c r="P1478" s="70"/>
      <c r="Q1478" s="70"/>
      <c r="R1478" s="70"/>
      <c r="S1478" s="70"/>
      <c r="T1478" s="71"/>
      <c r="U1478" s="33"/>
      <c r="V1478" s="33"/>
      <c r="W1478" s="33"/>
      <c r="X1478" s="33"/>
      <c r="Y1478" s="33"/>
      <c r="Z1478" s="33"/>
      <c r="AA1478" s="33"/>
      <c r="AB1478" s="33"/>
      <c r="AC1478" s="33"/>
      <c r="AD1478" s="33"/>
      <c r="AE1478" s="33"/>
      <c r="AT1478" s="16" t="s">
        <v>134</v>
      </c>
      <c r="AU1478" s="16" t="s">
        <v>82</v>
      </c>
    </row>
    <row r="1479" spans="1:65" s="12" customFormat="1">
      <c r="B1479" s="196"/>
      <c r="C1479" s="197"/>
      <c r="D1479" s="191" t="s">
        <v>135</v>
      </c>
      <c r="E1479" s="198" t="s">
        <v>1</v>
      </c>
      <c r="F1479" s="199" t="s">
        <v>504</v>
      </c>
      <c r="G1479" s="197"/>
      <c r="H1479" s="198" t="s">
        <v>1</v>
      </c>
      <c r="I1479" s="200"/>
      <c r="J1479" s="197"/>
      <c r="K1479" s="197"/>
      <c r="L1479" s="201"/>
      <c r="M1479" s="202"/>
      <c r="N1479" s="203"/>
      <c r="O1479" s="203"/>
      <c r="P1479" s="203"/>
      <c r="Q1479" s="203"/>
      <c r="R1479" s="203"/>
      <c r="S1479" s="203"/>
      <c r="T1479" s="204"/>
      <c r="AT1479" s="205" t="s">
        <v>135</v>
      </c>
      <c r="AU1479" s="205" t="s">
        <v>82</v>
      </c>
      <c r="AV1479" s="12" t="s">
        <v>82</v>
      </c>
      <c r="AW1479" s="12" t="s">
        <v>30</v>
      </c>
      <c r="AX1479" s="12" t="s">
        <v>74</v>
      </c>
      <c r="AY1479" s="205" t="s">
        <v>125</v>
      </c>
    </row>
    <row r="1480" spans="1:65" s="13" customFormat="1">
      <c r="B1480" s="206"/>
      <c r="C1480" s="207"/>
      <c r="D1480" s="191" t="s">
        <v>135</v>
      </c>
      <c r="E1480" s="208" t="s">
        <v>1</v>
      </c>
      <c r="F1480" s="209" t="s">
        <v>545</v>
      </c>
      <c r="G1480" s="207"/>
      <c r="H1480" s="210">
        <v>7.6269999999999998</v>
      </c>
      <c r="I1480" s="211"/>
      <c r="J1480" s="207"/>
      <c r="K1480" s="207"/>
      <c r="L1480" s="212"/>
      <c r="M1480" s="213"/>
      <c r="N1480" s="214"/>
      <c r="O1480" s="214"/>
      <c r="P1480" s="214"/>
      <c r="Q1480" s="214"/>
      <c r="R1480" s="214"/>
      <c r="S1480" s="214"/>
      <c r="T1480" s="215"/>
      <c r="AT1480" s="216" t="s">
        <v>135</v>
      </c>
      <c r="AU1480" s="216" t="s">
        <v>82</v>
      </c>
      <c r="AV1480" s="13" t="s">
        <v>84</v>
      </c>
      <c r="AW1480" s="13" t="s">
        <v>30</v>
      </c>
      <c r="AX1480" s="13" t="s">
        <v>74</v>
      </c>
      <c r="AY1480" s="216" t="s">
        <v>125</v>
      </c>
    </row>
    <row r="1481" spans="1:65" s="13" customFormat="1">
      <c r="B1481" s="206"/>
      <c r="C1481" s="207"/>
      <c r="D1481" s="191" t="s">
        <v>135</v>
      </c>
      <c r="E1481" s="208" t="s">
        <v>1</v>
      </c>
      <c r="F1481" s="209" t="s">
        <v>546</v>
      </c>
      <c r="G1481" s="207"/>
      <c r="H1481" s="210">
        <v>0.373</v>
      </c>
      <c r="I1481" s="211"/>
      <c r="J1481" s="207"/>
      <c r="K1481" s="207"/>
      <c r="L1481" s="212"/>
      <c r="M1481" s="213"/>
      <c r="N1481" s="214"/>
      <c r="O1481" s="214"/>
      <c r="P1481" s="214"/>
      <c r="Q1481" s="214"/>
      <c r="R1481" s="214"/>
      <c r="S1481" s="214"/>
      <c r="T1481" s="215"/>
      <c r="AT1481" s="216" t="s">
        <v>135</v>
      </c>
      <c r="AU1481" s="216" t="s">
        <v>82</v>
      </c>
      <c r="AV1481" s="13" t="s">
        <v>84</v>
      </c>
      <c r="AW1481" s="13" t="s">
        <v>30</v>
      </c>
      <c r="AX1481" s="13" t="s">
        <v>74</v>
      </c>
      <c r="AY1481" s="216" t="s">
        <v>125</v>
      </c>
    </row>
    <row r="1482" spans="1:65" s="12" customFormat="1">
      <c r="B1482" s="196"/>
      <c r="C1482" s="197"/>
      <c r="D1482" s="191" t="s">
        <v>135</v>
      </c>
      <c r="E1482" s="198" t="s">
        <v>1</v>
      </c>
      <c r="F1482" s="199" t="s">
        <v>396</v>
      </c>
      <c r="G1482" s="197"/>
      <c r="H1482" s="198" t="s">
        <v>1</v>
      </c>
      <c r="I1482" s="200"/>
      <c r="J1482" s="197"/>
      <c r="K1482" s="197"/>
      <c r="L1482" s="201"/>
      <c r="M1482" s="202"/>
      <c r="N1482" s="203"/>
      <c r="O1482" s="203"/>
      <c r="P1482" s="203"/>
      <c r="Q1482" s="203"/>
      <c r="R1482" s="203"/>
      <c r="S1482" s="203"/>
      <c r="T1482" s="204"/>
      <c r="AT1482" s="205" t="s">
        <v>135</v>
      </c>
      <c r="AU1482" s="205" t="s">
        <v>82</v>
      </c>
      <c r="AV1482" s="12" t="s">
        <v>82</v>
      </c>
      <c r="AW1482" s="12" t="s">
        <v>30</v>
      </c>
      <c r="AX1482" s="12" t="s">
        <v>74</v>
      </c>
      <c r="AY1482" s="205" t="s">
        <v>125</v>
      </c>
    </row>
    <row r="1483" spans="1:65" s="13" customFormat="1">
      <c r="B1483" s="206"/>
      <c r="C1483" s="207"/>
      <c r="D1483" s="191" t="s">
        <v>135</v>
      </c>
      <c r="E1483" s="208" t="s">
        <v>1</v>
      </c>
      <c r="F1483" s="209" t="s">
        <v>547</v>
      </c>
      <c r="G1483" s="207"/>
      <c r="H1483" s="210">
        <v>1.52</v>
      </c>
      <c r="I1483" s="211"/>
      <c r="J1483" s="207"/>
      <c r="K1483" s="207"/>
      <c r="L1483" s="212"/>
      <c r="M1483" s="213"/>
      <c r="N1483" s="214"/>
      <c r="O1483" s="214"/>
      <c r="P1483" s="214"/>
      <c r="Q1483" s="214"/>
      <c r="R1483" s="214"/>
      <c r="S1483" s="214"/>
      <c r="T1483" s="215"/>
      <c r="AT1483" s="216" t="s">
        <v>135</v>
      </c>
      <c r="AU1483" s="216" t="s">
        <v>82</v>
      </c>
      <c r="AV1483" s="13" t="s">
        <v>84</v>
      </c>
      <c r="AW1483" s="13" t="s">
        <v>30</v>
      </c>
      <c r="AX1483" s="13" t="s">
        <v>74</v>
      </c>
      <c r="AY1483" s="216" t="s">
        <v>125</v>
      </c>
    </row>
    <row r="1484" spans="1:65" s="13" customFormat="1">
      <c r="B1484" s="206"/>
      <c r="C1484" s="207"/>
      <c r="D1484" s="191" t="s">
        <v>135</v>
      </c>
      <c r="E1484" s="208" t="s">
        <v>1</v>
      </c>
      <c r="F1484" s="209" t="s">
        <v>999</v>
      </c>
      <c r="G1484" s="207"/>
      <c r="H1484" s="210">
        <v>2.48</v>
      </c>
      <c r="I1484" s="211"/>
      <c r="J1484" s="207"/>
      <c r="K1484" s="207"/>
      <c r="L1484" s="212"/>
      <c r="M1484" s="213"/>
      <c r="N1484" s="214"/>
      <c r="O1484" s="214"/>
      <c r="P1484" s="214"/>
      <c r="Q1484" s="214"/>
      <c r="R1484" s="214"/>
      <c r="S1484" s="214"/>
      <c r="T1484" s="215"/>
      <c r="AT1484" s="216" t="s">
        <v>135</v>
      </c>
      <c r="AU1484" s="216" t="s">
        <v>82</v>
      </c>
      <c r="AV1484" s="13" t="s">
        <v>84</v>
      </c>
      <c r="AW1484" s="13" t="s">
        <v>30</v>
      </c>
      <c r="AX1484" s="13" t="s">
        <v>74</v>
      </c>
      <c r="AY1484" s="216" t="s">
        <v>125</v>
      </c>
    </row>
    <row r="1485" spans="1:65" s="12" customFormat="1">
      <c r="B1485" s="196"/>
      <c r="C1485" s="197"/>
      <c r="D1485" s="191" t="s">
        <v>135</v>
      </c>
      <c r="E1485" s="198" t="s">
        <v>1</v>
      </c>
      <c r="F1485" s="199" t="s">
        <v>513</v>
      </c>
      <c r="G1485" s="197"/>
      <c r="H1485" s="198" t="s">
        <v>1</v>
      </c>
      <c r="I1485" s="200"/>
      <c r="J1485" s="197"/>
      <c r="K1485" s="197"/>
      <c r="L1485" s="201"/>
      <c r="M1485" s="202"/>
      <c r="N1485" s="203"/>
      <c r="O1485" s="203"/>
      <c r="P1485" s="203"/>
      <c r="Q1485" s="203"/>
      <c r="R1485" s="203"/>
      <c r="S1485" s="203"/>
      <c r="T1485" s="204"/>
      <c r="AT1485" s="205" t="s">
        <v>135</v>
      </c>
      <c r="AU1485" s="205" t="s">
        <v>82</v>
      </c>
      <c r="AV1485" s="12" t="s">
        <v>82</v>
      </c>
      <c r="AW1485" s="12" t="s">
        <v>30</v>
      </c>
      <c r="AX1485" s="12" t="s">
        <v>74</v>
      </c>
      <c r="AY1485" s="205" t="s">
        <v>125</v>
      </c>
    </row>
    <row r="1486" spans="1:65" s="13" customFormat="1">
      <c r="B1486" s="206"/>
      <c r="C1486" s="207"/>
      <c r="D1486" s="191" t="s">
        <v>135</v>
      </c>
      <c r="E1486" s="208" t="s">
        <v>1</v>
      </c>
      <c r="F1486" s="209" t="s">
        <v>549</v>
      </c>
      <c r="G1486" s="207"/>
      <c r="H1486" s="210">
        <v>2.4529999999999998</v>
      </c>
      <c r="I1486" s="211"/>
      <c r="J1486" s="207"/>
      <c r="K1486" s="207"/>
      <c r="L1486" s="212"/>
      <c r="M1486" s="213"/>
      <c r="N1486" s="214"/>
      <c r="O1486" s="214"/>
      <c r="P1486" s="214"/>
      <c r="Q1486" s="214"/>
      <c r="R1486" s="214"/>
      <c r="S1486" s="214"/>
      <c r="T1486" s="215"/>
      <c r="AT1486" s="216" t="s">
        <v>135</v>
      </c>
      <c r="AU1486" s="216" t="s">
        <v>82</v>
      </c>
      <c r="AV1486" s="13" t="s">
        <v>84</v>
      </c>
      <c r="AW1486" s="13" t="s">
        <v>30</v>
      </c>
      <c r="AX1486" s="13" t="s">
        <v>74</v>
      </c>
      <c r="AY1486" s="216" t="s">
        <v>125</v>
      </c>
    </row>
    <row r="1487" spans="1:65" s="13" customFormat="1">
      <c r="B1487" s="206"/>
      <c r="C1487" s="207"/>
      <c r="D1487" s="191" t="s">
        <v>135</v>
      </c>
      <c r="E1487" s="208" t="s">
        <v>1</v>
      </c>
      <c r="F1487" s="209" t="s">
        <v>1000</v>
      </c>
      <c r="G1487" s="207"/>
      <c r="H1487" s="210">
        <v>1.5469999999999999</v>
      </c>
      <c r="I1487" s="211"/>
      <c r="J1487" s="207"/>
      <c r="K1487" s="207"/>
      <c r="L1487" s="212"/>
      <c r="M1487" s="213"/>
      <c r="N1487" s="214"/>
      <c r="O1487" s="214"/>
      <c r="P1487" s="214"/>
      <c r="Q1487" s="214"/>
      <c r="R1487" s="214"/>
      <c r="S1487" s="214"/>
      <c r="T1487" s="215"/>
      <c r="AT1487" s="216" t="s">
        <v>135</v>
      </c>
      <c r="AU1487" s="216" t="s">
        <v>82</v>
      </c>
      <c r="AV1487" s="13" t="s">
        <v>84</v>
      </c>
      <c r="AW1487" s="13" t="s">
        <v>30</v>
      </c>
      <c r="AX1487" s="13" t="s">
        <v>74</v>
      </c>
      <c r="AY1487" s="216" t="s">
        <v>125</v>
      </c>
    </row>
    <row r="1488" spans="1:65" s="12" customFormat="1">
      <c r="B1488" s="196"/>
      <c r="C1488" s="197"/>
      <c r="D1488" s="191" t="s">
        <v>135</v>
      </c>
      <c r="E1488" s="198" t="s">
        <v>1</v>
      </c>
      <c r="F1488" s="199" t="s">
        <v>992</v>
      </c>
      <c r="G1488" s="197"/>
      <c r="H1488" s="198" t="s">
        <v>1</v>
      </c>
      <c r="I1488" s="200"/>
      <c r="J1488" s="197"/>
      <c r="K1488" s="197"/>
      <c r="L1488" s="201"/>
      <c r="M1488" s="202"/>
      <c r="N1488" s="203"/>
      <c r="O1488" s="203"/>
      <c r="P1488" s="203"/>
      <c r="Q1488" s="203"/>
      <c r="R1488" s="203"/>
      <c r="S1488" s="203"/>
      <c r="T1488" s="204"/>
      <c r="AT1488" s="205" t="s">
        <v>135</v>
      </c>
      <c r="AU1488" s="205" t="s">
        <v>82</v>
      </c>
      <c r="AV1488" s="12" t="s">
        <v>82</v>
      </c>
      <c r="AW1488" s="12" t="s">
        <v>30</v>
      </c>
      <c r="AX1488" s="12" t="s">
        <v>74</v>
      </c>
      <c r="AY1488" s="205" t="s">
        <v>125</v>
      </c>
    </row>
    <row r="1489" spans="1:65" s="13" customFormat="1">
      <c r="B1489" s="206"/>
      <c r="C1489" s="207"/>
      <c r="D1489" s="191" t="s">
        <v>135</v>
      </c>
      <c r="E1489" s="208" t="s">
        <v>1</v>
      </c>
      <c r="F1489" s="209" t="s">
        <v>1001</v>
      </c>
      <c r="G1489" s="207"/>
      <c r="H1489" s="210">
        <v>-6</v>
      </c>
      <c r="I1489" s="211"/>
      <c r="J1489" s="207"/>
      <c r="K1489" s="207"/>
      <c r="L1489" s="212"/>
      <c r="M1489" s="213"/>
      <c r="N1489" s="214"/>
      <c r="O1489" s="214"/>
      <c r="P1489" s="214"/>
      <c r="Q1489" s="214"/>
      <c r="R1489" s="214"/>
      <c r="S1489" s="214"/>
      <c r="T1489" s="215"/>
      <c r="AT1489" s="216" t="s">
        <v>135</v>
      </c>
      <c r="AU1489" s="216" t="s">
        <v>82</v>
      </c>
      <c r="AV1489" s="13" t="s">
        <v>84</v>
      </c>
      <c r="AW1489" s="13" t="s">
        <v>30</v>
      </c>
      <c r="AX1489" s="13" t="s">
        <v>74</v>
      </c>
      <c r="AY1489" s="216" t="s">
        <v>125</v>
      </c>
    </row>
    <row r="1490" spans="1:65" s="14" customFormat="1">
      <c r="B1490" s="217"/>
      <c r="C1490" s="218"/>
      <c r="D1490" s="191" t="s">
        <v>135</v>
      </c>
      <c r="E1490" s="219" t="s">
        <v>1</v>
      </c>
      <c r="F1490" s="220" t="s">
        <v>138</v>
      </c>
      <c r="G1490" s="218"/>
      <c r="H1490" s="221">
        <v>10</v>
      </c>
      <c r="I1490" s="222"/>
      <c r="J1490" s="218"/>
      <c r="K1490" s="218"/>
      <c r="L1490" s="223"/>
      <c r="M1490" s="224"/>
      <c r="N1490" s="225"/>
      <c r="O1490" s="225"/>
      <c r="P1490" s="225"/>
      <c r="Q1490" s="225"/>
      <c r="R1490" s="225"/>
      <c r="S1490" s="225"/>
      <c r="T1490" s="226"/>
      <c r="AT1490" s="227" t="s">
        <v>135</v>
      </c>
      <c r="AU1490" s="227" t="s">
        <v>82</v>
      </c>
      <c r="AV1490" s="14" t="s">
        <v>132</v>
      </c>
      <c r="AW1490" s="14" t="s">
        <v>30</v>
      </c>
      <c r="AX1490" s="14" t="s">
        <v>82</v>
      </c>
      <c r="AY1490" s="227" t="s">
        <v>125</v>
      </c>
    </row>
    <row r="1491" spans="1:65" s="2" customFormat="1" ht="24.2" customHeight="1">
      <c r="A1491" s="33"/>
      <c r="B1491" s="34"/>
      <c r="C1491" s="228" t="s">
        <v>1002</v>
      </c>
      <c r="D1491" s="228" t="s">
        <v>769</v>
      </c>
      <c r="E1491" s="229" t="s">
        <v>1003</v>
      </c>
      <c r="F1491" s="230" t="s">
        <v>1004</v>
      </c>
      <c r="G1491" s="231" t="s">
        <v>985</v>
      </c>
      <c r="H1491" s="232">
        <v>12</v>
      </c>
      <c r="I1491" s="233"/>
      <c r="J1491" s="234">
        <f>ROUND(I1491*H1491,2)</f>
        <v>0</v>
      </c>
      <c r="K1491" s="230" t="s">
        <v>130</v>
      </c>
      <c r="L1491" s="38"/>
      <c r="M1491" s="235" t="s">
        <v>1</v>
      </c>
      <c r="N1491" s="236" t="s">
        <v>39</v>
      </c>
      <c r="O1491" s="70"/>
      <c r="P1491" s="187">
        <f>O1491*H1491</f>
        <v>0</v>
      </c>
      <c r="Q1491" s="187">
        <v>0</v>
      </c>
      <c r="R1491" s="187">
        <f>Q1491*H1491</f>
        <v>0</v>
      </c>
      <c r="S1491" s="187">
        <v>0</v>
      </c>
      <c r="T1491" s="188">
        <f>S1491*H1491</f>
        <v>0</v>
      </c>
      <c r="U1491" s="33"/>
      <c r="V1491" s="33"/>
      <c r="W1491" s="33"/>
      <c r="X1491" s="33"/>
      <c r="Y1491" s="33"/>
      <c r="Z1491" s="33"/>
      <c r="AA1491" s="33"/>
      <c r="AB1491" s="33"/>
      <c r="AC1491" s="33"/>
      <c r="AD1491" s="33"/>
      <c r="AE1491" s="33"/>
      <c r="AR1491" s="189" t="s">
        <v>132</v>
      </c>
      <c r="AT1491" s="189" t="s">
        <v>769</v>
      </c>
      <c r="AU1491" s="189" t="s">
        <v>82</v>
      </c>
      <c r="AY1491" s="16" t="s">
        <v>125</v>
      </c>
      <c r="BE1491" s="190">
        <f>IF(N1491="základní",J1491,0)</f>
        <v>0</v>
      </c>
      <c r="BF1491" s="190">
        <f>IF(N1491="snížená",J1491,0)</f>
        <v>0</v>
      </c>
      <c r="BG1491" s="190">
        <f>IF(N1491="zákl. přenesená",J1491,0)</f>
        <v>0</v>
      </c>
      <c r="BH1491" s="190">
        <f>IF(N1491="sníž. přenesená",J1491,0)</f>
        <v>0</v>
      </c>
      <c r="BI1491" s="190">
        <f>IF(N1491="nulová",J1491,0)</f>
        <v>0</v>
      </c>
      <c r="BJ1491" s="16" t="s">
        <v>82</v>
      </c>
      <c r="BK1491" s="190">
        <f>ROUND(I1491*H1491,2)</f>
        <v>0</v>
      </c>
      <c r="BL1491" s="16" t="s">
        <v>132</v>
      </c>
      <c r="BM1491" s="189" t="s">
        <v>1005</v>
      </c>
    </row>
    <row r="1492" spans="1:65" s="2" customFormat="1" ht="68.25">
      <c r="A1492" s="33"/>
      <c r="B1492" s="34"/>
      <c r="C1492" s="35"/>
      <c r="D1492" s="191" t="s">
        <v>134</v>
      </c>
      <c r="E1492" s="35"/>
      <c r="F1492" s="192" t="s">
        <v>1006</v>
      </c>
      <c r="G1492" s="35"/>
      <c r="H1492" s="35"/>
      <c r="I1492" s="193"/>
      <c r="J1492" s="35"/>
      <c r="K1492" s="35"/>
      <c r="L1492" s="38"/>
      <c r="M1492" s="194"/>
      <c r="N1492" s="195"/>
      <c r="O1492" s="70"/>
      <c r="P1492" s="70"/>
      <c r="Q1492" s="70"/>
      <c r="R1492" s="70"/>
      <c r="S1492" s="70"/>
      <c r="T1492" s="71"/>
      <c r="U1492" s="33"/>
      <c r="V1492" s="33"/>
      <c r="W1492" s="33"/>
      <c r="X1492" s="33"/>
      <c r="Y1492" s="33"/>
      <c r="Z1492" s="33"/>
      <c r="AA1492" s="33"/>
      <c r="AB1492" s="33"/>
      <c r="AC1492" s="33"/>
      <c r="AD1492" s="33"/>
      <c r="AE1492" s="33"/>
      <c r="AT1492" s="16" t="s">
        <v>134</v>
      </c>
      <c r="AU1492" s="16" t="s">
        <v>82</v>
      </c>
    </row>
    <row r="1493" spans="1:65" s="12" customFormat="1">
      <c r="B1493" s="196"/>
      <c r="C1493" s="197"/>
      <c r="D1493" s="191" t="s">
        <v>135</v>
      </c>
      <c r="E1493" s="198" t="s">
        <v>1</v>
      </c>
      <c r="F1493" s="199" t="s">
        <v>1007</v>
      </c>
      <c r="G1493" s="197"/>
      <c r="H1493" s="198" t="s">
        <v>1</v>
      </c>
      <c r="I1493" s="200"/>
      <c r="J1493" s="197"/>
      <c r="K1493" s="197"/>
      <c r="L1493" s="201"/>
      <c r="M1493" s="202"/>
      <c r="N1493" s="203"/>
      <c r="O1493" s="203"/>
      <c r="P1493" s="203"/>
      <c r="Q1493" s="203"/>
      <c r="R1493" s="203"/>
      <c r="S1493" s="203"/>
      <c r="T1493" s="204"/>
      <c r="AT1493" s="205" t="s">
        <v>135</v>
      </c>
      <c r="AU1493" s="205" t="s">
        <v>82</v>
      </c>
      <c r="AV1493" s="12" t="s">
        <v>82</v>
      </c>
      <c r="AW1493" s="12" t="s">
        <v>30</v>
      </c>
      <c r="AX1493" s="12" t="s">
        <v>74</v>
      </c>
      <c r="AY1493" s="205" t="s">
        <v>125</v>
      </c>
    </row>
    <row r="1494" spans="1:65" s="13" customFormat="1">
      <c r="B1494" s="206"/>
      <c r="C1494" s="207"/>
      <c r="D1494" s="191" t="s">
        <v>135</v>
      </c>
      <c r="E1494" s="208" t="s">
        <v>1</v>
      </c>
      <c r="F1494" s="209" t="s">
        <v>468</v>
      </c>
      <c r="G1494" s="207"/>
      <c r="H1494" s="210">
        <v>12</v>
      </c>
      <c r="I1494" s="211"/>
      <c r="J1494" s="207"/>
      <c r="K1494" s="207"/>
      <c r="L1494" s="212"/>
      <c r="M1494" s="213"/>
      <c r="N1494" s="214"/>
      <c r="O1494" s="214"/>
      <c r="P1494" s="214"/>
      <c r="Q1494" s="214"/>
      <c r="R1494" s="214"/>
      <c r="S1494" s="214"/>
      <c r="T1494" s="215"/>
      <c r="AT1494" s="216" t="s">
        <v>135</v>
      </c>
      <c r="AU1494" s="216" t="s">
        <v>82</v>
      </c>
      <c r="AV1494" s="13" t="s">
        <v>84</v>
      </c>
      <c r="AW1494" s="13" t="s">
        <v>30</v>
      </c>
      <c r="AX1494" s="13" t="s">
        <v>74</v>
      </c>
      <c r="AY1494" s="216" t="s">
        <v>125</v>
      </c>
    </row>
    <row r="1495" spans="1:65" s="14" customFormat="1">
      <c r="B1495" s="217"/>
      <c r="C1495" s="218"/>
      <c r="D1495" s="191" t="s">
        <v>135</v>
      </c>
      <c r="E1495" s="219" t="s">
        <v>1</v>
      </c>
      <c r="F1495" s="220" t="s">
        <v>138</v>
      </c>
      <c r="G1495" s="218"/>
      <c r="H1495" s="221">
        <v>12</v>
      </c>
      <c r="I1495" s="222"/>
      <c r="J1495" s="218"/>
      <c r="K1495" s="218"/>
      <c r="L1495" s="223"/>
      <c r="M1495" s="224"/>
      <c r="N1495" s="225"/>
      <c r="O1495" s="225"/>
      <c r="P1495" s="225"/>
      <c r="Q1495" s="225"/>
      <c r="R1495" s="225"/>
      <c r="S1495" s="225"/>
      <c r="T1495" s="226"/>
      <c r="AT1495" s="227" t="s">
        <v>135</v>
      </c>
      <c r="AU1495" s="227" t="s">
        <v>82</v>
      </c>
      <c r="AV1495" s="14" t="s">
        <v>132</v>
      </c>
      <c r="AW1495" s="14" t="s">
        <v>30</v>
      </c>
      <c r="AX1495" s="14" t="s">
        <v>82</v>
      </c>
      <c r="AY1495" s="227" t="s">
        <v>125</v>
      </c>
    </row>
    <row r="1496" spans="1:65" s="2" customFormat="1" ht="24.2" customHeight="1">
      <c r="A1496" s="33"/>
      <c r="B1496" s="34"/>
      <c r="C1496" s="228" t="s">
        <v>1008</v>
      </c>
      <c r="D1496" s="228" t="s">
        <v>769</v>
      </c>
      <c r="E1496" s="229" t="s">
        <v>1009</v>
      </c>
      <c r="F1496" s="230" t="s">
        <v>1010</v>
      </c>
      <c r="G1496" s="231" t="s">
        <v>985</v>
      </c>
      <c r="H1496" s="232">
        <v>24</v>
      </c>
      <c r="I1496" s="233"/>
      <c r="J1496" s="234">
        <f>ROUND(I1496*H1496,2)</f>
        <v>0</v>
      </c>
      <c r="K1496" s="230" t="s">
        <v>130</v>
      </c>
      <c r="L1496" s="38"/>
      <c r="M1496" s="235" t="s">
        <v>1</v>
      </c>
      <c r="N1496" s="236" t="s">
        <v>39</v>
      </c>
      <c r="O1496" s="70"/>
      <c r="P1496" s="187">
        <f>O1496*H1496</f>
        <v>0</v>
      </c>
      <c r="Q1496" s="187">
        <v>0</v>
      </c>
      <c r="R1496" s="187">
        <f>Q1496*H1496</f>
        <v>0</v>
      </c>
      <c r="S1496" s="187">
        <v>0</v>
      </c>
      <c r="T1496" s="188">
        <f>S1496*H1496</f>
        <v>0</v>
      </c>
      <c r="U1496" s="33"/>
      <c r="V1496" s="33"/>
      <c r="W1496" s="33"/>
      <c r="X1496" s="33"/>
      <c r="Y1496" s="33"/>
      <c r="Z1496" s="33"/>
      <c r="AA1496" s="33"/>
      <c r="AB1496" s="33"/>
      <c r="AC1496" s="33"/>
      <c r="AD1496" s="33"/>
      <c r="AE1496" s="33"/>
      <c r="AR1496" s="189" t="s">
        <v>132</v>
      </c>
      <c r="AT1496" s="189" t="s">
        <v>769</v>
      </c>
      <c r="AU1496" s="189" t="s">
        <v>82</v>
      </c>
      <c r="AY1496" s="16" t="s">
        <v>125</v>
      </c>
      <c r="BE1496" s="190">
        <f>IF(N1496="základní",J1496,0)</f>
        <v>0</v>
      </c>
      <c r="BF1496" s="190">
        <f>IF(N1496="snížená",J1496,0)</f>
        <v>0</v>
      </c>
      <c r="BG1496" s="190">
        <f>IF(N1496="zákl. přenesená",J1496,0)</f>
        <v>0</v>
      </c>
      <c r="BH1496" s="190">
        <f>IF(N1496="sníž. přenesená",J1496,0)</f>
        <v>0</v>
      </c>
      <c r="BI1496" s="190">
        <f>IF(N1496="nulová",J1496,0)</f>
        <v>0</v>
      </c>
      <c r="BJ1496" s="16" t="s">
        <v>82</v>
      </c>
      <c r="BK1496" s="190">
        <f>ROUND(I1496*H1496,2)</f>
        <v>0</v>
      </c>
      <c r="BL1496" s="16" t="s">
        <v>132</v>
      </c>
      <c r="BM1496" s="189" t="s">
        <v>1011</v>
      </c>
    </row>
    <row r="1497" spans="1:65" s="2" customFormat="1" ht="68.25">
      <c r="A1497" s="33"/>
      <c r="B1497" s="34"/>
      <c r="C1497" s="35"/>
      <c r="D1497" s="191" t="s">
        <v>134</v>
      </c>
      <c r="E1497" s="35"/>
      <c r="F1497" s="192" t="s">
        <v>1012</v>
      </c>
      <c r="G1497" s="35"/>
      <c r="H1497" s="35"/>
      <c r="I1497" s="193"/>
      <c r="J1497" s="35"/>
      <c r="K1497" s="35"/>
      <c r="L1497" s="38"/>
      <c r="M1497" s="194"/>
      <c r="N1497" s="195"/>
      <c r="O1497" s="70"/>
      <c r="P1497" s="70"/>
      <c r="Q1497" s="70"/>
      <c r="R1497" s="70"/>
      <c r="S1497" s="70"/>
      <c r="T1497" s="71"/>
      <c r="U1497" s="33"/>
      <c r="V1497" s="33"/>
      <c r="W1497" s="33"/>
      <c r="X1497" s="33"/>
      <c r="Y1497" s="33"/>
      <c r="Z1497" s="33"/>
      <c r="AA1497" s="33"/>
      <c r="AB1497" s="33"/>
      <c r="AC1497" s="33"/>
      <c r="AD1497" s="33"/>
      <c r="AE1497" s="33"/>
      <c r="AT1497" s="16" t="s">
        <v>134</v>
      </c>
      <c r="AU1497" s="16" t="s">
        <v>82</v>
      </c>
    </row>
    <row r="1498" spans="1:65" s="12" customFormat="1">
      <c r="B1498" s="196"/>
      <c r="C1498" s="197"/>
      <c r="D1498" s="191" t="s">
        <v>135</v>
      </c>
      <c r="E1498" s="198" t="s">
        <v>1</v>
      </c>
      <c r="F1498" s="199" t="s">
        <v>193</v>
      </c>
      <c r="G1498" s="197"/>
      <c r="H1498" s="198" t="s">
        <v>1</v>
      </c>
      <c r="I1498" s="200"/>
      <c r="J1498" s="197"/>
      <c r="K1498" s="197"/>
      <c r="L1498" s="201"/>
      <c r="M1498" s="202"/>
      <c r="N1498" s="203"/>
      <c r="O1498" s="203"/>
      <c r="P1498" s="203"/>
      <c r="Q1498" s="203"/>
      <c r="R1498" s="203"/>
      <c r="S1498" s="203"/>
      <c r="T1498" s="204"/>
      <c r="AT1498" s="205" t="s">
        <v>135</v>
      </c>
      <c r="AU1498" s="205" t="s">
        <v>82</v>
      </c>
      <c r="AV1498" s="12" t="s">
        <v>82</v>
      </c>
      <c r="AW1498" s="12" t="s">
        <v>30</v>
      </c>
      <c r="AX1498" s="12" t="s">
        <v>74</v>
      </c>
      <c r="AY1498" s="205" t="s">
        <v>125</v>
      </c>
    </row>
    <row r="1499" spans="1:65" s="13" customFormat="1">
      <c r="B1499" s="206"/>
      <c r="C1499" s="207"/>
      <c r="D1499" s="191" t="s">
        <v>135</v>
      </c>
      <c r="E1499" s="208" t="s">
        <v>1</v>
      </c>
      <c r="F1499" s="209" t="s">
        <v>221</v>
      </c>
      <c r="G1499" s="207"/>
      <c r="H1499" s="210">
        <v>14</v>
      </c>
      <c r="I1499" s="211"/>
      <c r="J1499" s="207"/>
      <c r="K1499" s="207"/>
      <c r="L1499" s="212"/>
      <c r="M1499" s="213"/>
      <c r="N1499" s="214"/>
      <c r="O1499" s="214"/>
      <c r="P1499" s="214"/>
      <c r="Q1499" s="214"/>
      <c r="R1499" s="214"/>
      <c r="S1499" s="214"/>
      <c r="T1499" s="215"/>
      <c r="AT1499" s="216" t="s">
        <v>135</v>
      </c>
      <c r="AU1499" s="216" t="s">
        <v>82</v>
      </c>
      <c r="AV1499" s="13" t="s">
        <v>84</v>
      </c>
      <c r="AW1499" s="13" t="s">
        <v>30</v>
      </c>
      <c r="AX1499" s="13" t="s">
        <v>74</v>
      </c>
      <c r="AY1499" s="216" t="s">
        <v>125</v>
      </c>
    </row>
    <row r="1500" spans="1:65" s="12" customFormat="1">
      <c r="B1500" s="196"/>
      <c r="C1500" s="197"/>
      <c r="D1500" s="191" t="s">
        <v>135</v>
      </c>
      <c r="E1500" s="198" t="s">
        <v>1</v>
      </c>
      <c r="F1500" s="199" t="s">
        <v>1007</v>
      </c>
      <c r="G1500" s="197"/>
      <c r="H1500" s="198" t="s">
        <v>1</v>
      </c>
      <c r="I1500" s="200"/>
      <c r="J1500" s="197"/>
      <c r="K1500" s="197"/>
      <c r="L1500" s="201"/>
      <c r="M1500" s="202"/>
      <c r="N1500" s="203"/>
      <c r="O1500" s="203"/>
      <c r="P1500" s="203"/>
      <c r="Q1500" s="203"/>
      <c r="R1500" s="203"/>
      <c r="S1500" s="203"/>
      <c r="T1500" s="204"/>
      <c r="AT1500" s="205" t="s">
        <v>135</v>
      </c>
      <c r="AU1500" s="205" t="s">
        <v>82</v>
      </c>
      <c r="AV1500" s="12" t="s">
        <v>82</v>
      </c>
      <c r="AW1500" s="12" t="s">
        <v>30</v>
      </c>
      <c r="AX1500" s="12" t="s">
        <v>74</v>
      </c>
      <c r="AY1500" s="205" t="s">
        <v>125</v>
      </c>
    </row>
    <row r="1501" spans="1:65" s="13" customFormat="1">
      <c r="B1501" s="206"/>
      <c r="C1501" s="207"/>
      <c r="D1501" s="191" t="s">
        <v>135</v>
      </c>
      <c r="E1501" s="208" t="s">
        <v>1</v>
      </c>
      <c r="F1501" s="209" t="s">
        <v>475</v>
      </c>
      <c r="G1501" s="207"/>
      <c r="H1501" s="210">
        <v>4</v>
      </c>
      <c r="I1501" s="211"/>
      <c r="J1501" s="207"/>
      <c r="K1501" s="207"/>
      <c r="L1501" s="212"/>
      <c r="M1501" s="213"/>
      <c r="N1501" s="214"/>
      <c r="O1501" s="214"/>
      <c r="P1501" s="214"/>
      <c r="Q1501" s="214"/>
      <c r="R1501" s="214"/>
      <c r="S1501" s="214"/>
      <c r="T1501" s="215"/>
      <c r="AT1501" s="216" t="s">
        <v>135</v>
      </c>
      <c r="AU1501" s="216" t="s">
        <v>82</v>
      </c>
      <c r="AV1501" s="13" t="s">
        <v>84</v>
      </c>
      <c r="AW1501" s="13" t="s">
        <v>30</v>
      </c>
      <c r="AX1501" s="13" t="s">
        <v>74</v>
      </c>
      <c r="AY1501" s="216" t="s">
        <v>125</v>
      </c>
    </row>
    <row r="1502" spans="1:65" s="12" customFormat="1">
      <c r="B1502" s="196"/>
      <c r="C1502" s="197"/>
      <c r="D1502" s="191" t="s">
        <v>135</v>
      </c>
      <c r="E1502" s="198" t="s">
        <v>1</v>
      </c>
      <c r="F1502" s="199" t="s">
        <v>1013</v>
      </c>
      <c r="G1502" s="197"/>
      <c r="H1502" s="198" t="s">
        <v>1</v>
      </c>
      <c r="I1502" s="200"/>
      <c r="J1502" s="197"/>
      <c r="K1502" s="197"/>
      <c r="L1502" s="201"/>
      <c r="M1502" s="202"/>
      <c r="N1502" s="203"/>
      <c r="O1502" s="203"/>
      <c r="P1502" s="203"/>
      <c r="Q1502" s="203"/>
      <c r="R1502" s="203"/>
      <c r="S1502" s="203"/>
      <c r="T1502" s="204"/>
      <c r="AT1502" s="205" t="s">
        <v>135</v>
      </c>
      <c r="AU1502" s="205" t="s">
        <v>82</v>
      </c>
      <c r="AV1502" s="12" t="s">
        <v>82</v>
      </c>
      <c r="AW1502" s="12" t="s">
        <v>30</v>
      </c>
      <c r="AX1502" s="12" t="s">
        <v>74</v>
      </c>
      <c r="AY1502" s="205" t="s">
        <v>125</v>
      </c>
    </row>
    <row r="1503" spans="1:65" s="13" customFormat="1">
      <c r="B1503" s="206"/>
      <c r="C1503" s="207"/>
      <c r="D1503" s="191" t="s">
        <v>135</v>
      </c>
      <c r="E1503" s="208" t="s">
        <v>1</v>
      </c>
      <c r="F1503" s="209" t="s">
        <v>84</v>
      </c>
      <c r="G1503" s="207"/>
      <c r="H1503" s="210">
        <v>2</v>
      </c>
      <c r="I1503" s="211"/>
      <c r="J1503" s="207"/>
      <c r="K1503" s="207"/>
      <c r="L1503" s="212"/>
      <c r="M1503" s="213"/>
      <c r="N1503" s="214"/>
      <c r="O1503" s="214"/>
      <c r="P1503" s="214"/>
      <c r="Q1503" s="214"/>
      <c r="R1503" s="214"/>
      <c r="S1503" s="214"/>
      <c r="T1503" s="215"/>
      <c r="AT1503" s="216" t="s">
        <v>135</v>
      </c>
      <c r="AU1503" s="216" t="s">
        <v>82</v>
      </c>
      <c r="AV1503" s="13" t="s">
        <v>84</v>
      </c>
      <c r="AW1503" s="13" t="s">
        <v>30</v>
      </c>
      <c r="AX1503" s="13" t="s">
        <v>74</v>
      </c>
      <c r="AY1503" s="216" t="s">
        <v>125</v>
      </c>
    </row>
    <row r="1504" spans="1:65" s="13" customFormat="1">
      <c r="B1504" s="206"/>
      <c r="C1504" s="207"/>
      <c r="D1504" s="191" t="s">
        <v>135</v>
      </c>
      <c r="E1504" s="208" t="s">
        <v>1</v>
      </c>
      <c r="F1504" s="209" t="s">
        <v>132</v>
      </c>
      <c r="G1504" s="207"/>
      <c r="H1504" s="210">
        <v>4</v>
      </c>
      <c r="I1504" s="211"/>
      <c r="J1504" s="207"/>
      <c r="K1504" s="207"/>
      <c r="L1504" s="212"/>
      <c r="M1504" s="213"/>
      <c r="N1504" s="214"/>
      <c r="O1504" s="214"/>
      <c r="P1504" s="214"/>
      <c r="Q1504" s="214"/>
      <c r="R1504" s="214"/>
      <c r="S1504" s="214"/>
      <c r="T1504" s="215"/>
      <c r="AT1504" s="216" t="s">
        <v>135</v>
      </c>
      <c r="AU1504" s="216" t="s">
        <v>82</v>
      </c>
      <c r="AV1504" s="13" t="s">
        <v>84</v>
      </c>
      <c r="AW1504" s="13" t="s">
        <v>30</v>
      </c>
      <c r="AX1504" s="13" t="s">
        <v>74</v>
      </c>
      <c r="AY1504" s="216" t="s">
        <v>125</v>
      </c>
    </row>
    <row r="1505" spans="1:65" s="14" customFormat="1">
      <c r="B1505" s="217"/>
      <c r="C1505" s="218"/>
      <c r="D1505" s="191" t="s">
        <v>135</v>
      </c>
      <c r="E1505" s="219" t="s">
        <v>1</v>
      </c>
      <c r="F1505" s="220" t="s">
        <v>138</v>
      </c>
      <c r="G1505" s="218"/>
      <c r="H1505" s="221">
        <v>24</v>
      </c>
      <c r="I1505" s="222"/>
      <c r="J1505" s="218"/>
      <c r="K1505" s="218"/>
      <c r="L1505" s="223"/>
      <c r="M1505" s="224"/>
      <c r="N1505" s="225"/>
      <c r="O1505" s="225"/>
      <c r="P1505" s="225"/>
      <c r="Q1505" s="225"/>
      <c r="R1505" s="225"/>
      <c r="S1505" s="225"/>
      <c r="T1505" s="226"/>
      <c r="AT1505" s="227" t="s">
        <v>135</v>
      </c>
      <c r="AU1505" s="227" t="s">
        <v>82</v>
      </c>
      <c r="AV1505" s="14" t="s">
        <v>132</v>
      </c>
      <c r="AW1505" s="14" t="s">
        <v>30</v>
      </c>
      <c r="AX1505" s="14" t="s">
        <v>82</v>
      </c>
      <c r="AY1505" s="227" t="s">
        <v>125</v>
      </c>
    </row>
    <row r="1506" spans="1:65" s="2" customFormat="1" ht="24.2" customHeight="1">
      <c r="A1506" s="33"/>
      <c r="B1506" s="34"/>
      <c r="C1506" s="228" t="s">
        <v>1014</v>
      </c>
      <c r="D1506" s="228" t="s">
        <v>769</v>
      </c>
      <c r="E1506" s="229" t="s">
        <v>1015</v>
      </c>
      <c r="F1506" s="230" t="s">
        <v>1016</v>
      </c>
      <c r="G1506" s="231" t="s">
        <v>985</v>
      </c>
      <c r="H1506" s="232">
        <v>76</v>
      </c>
      <c r="I1506" s="233"/>
      <c r="J1506" s="234">
        <f>ROUND(I1506*H1506,2)</f>
        <v>0</v>
      </c>
      <c r="K1506" s="230" t="s">
        <v>130</v>
      </c>
      <c r="L1506" s="38"/>
      <c r="M1506" s="235" t="s">
        <v>1</v>
      </c>
      <c r="N1506" s="236" t="s">
        <v>39</v>
      </c>
      <c r="O1506" s="70"/>
      <c r="P1506" s="187">
        <f>O1506*H1506</f>
        <v>0</v>
      </c>
      <c r="Q1506" s="187">
        <v>0</v>
      </c>
      <c r="R1506" s="187">
        <f>Q1506*H1506</f>
        <v>0</v>
      </c>
      <c r="S1506" s="187">
        <v>0</v>
      </c>
      <c r="T1506" s="188">
        <f>S1506*H1506</f>
        <v>0</v>
      </c>
      <c r="U1506" s="33"/>
      <c r="V1506" s="33"/>
      <c r="W1506" s="33"/>
      <c r="X1506" s="33"/>
      <c r="Y1506" s="33"/>
      <c r="Z1506" s="33"/>
      <c r="AA1506" s="33"/>
      <c r="AB1506" s="33"/>
      <c r="AC1506" s="33"/>
      <c r="AD1506" s="33"/>
      <c r="AE1506" s="33"/>
      <c r="AR1506" s="189" t="s">
        <v>132</v>
      </c>
      <c r="AT1506" s="189" t="s">
        <v>769</v>
      </c>
      <c r="AU1506" s="189" t="s">
        <v>82</v>
      </c>
      <c r="AY1506" s="16" t="s">
        <v>125</v>
      </c>
      <c r="BE1506" s="190">
        <f>IF(N1506="základní",J1506,0)</f>
        <v>0</v>
      </c>
      <c r="BF1506" s="190">
        <f>IF(N1506="snížená",J1506,0)</f>
        <v>0</v>
      </c>
      <c r="BG1506" s="190">
        <f>IF(N1506="zákl. přenesená",J1506,0)</f>
        <v>0</v>
      </c>
      <c r="BH1506" s="190">
        <f>IF(N1506="sníž. přenesená",J1506,0)</f>
        <v>0</v>
      </c>
      <c r="BI1506" s="190">
        <f>IF(N1506="nulová",J1506,0)</f>
        <v>0</v>
      </c>
      <c r="BJ1506" s="16" t="s">
        <v>82</v>
      </c>
      <c r="BK1506" s="190">
        <f>ROUND(I1506*H1506,2)</f>
        <v>0</v>
      </c>
      <c r="BL1506" s="16" t="s">
        <v>132</v>
      </c>
      <c r="BM1506" s="189" t="s">
        <v>1017</v>
      </c>
    </row>
    <row r="1507" spans="1:65" s="2" customFormat="1" ht="68.25">
      <c r="A1507" s="33"/>
      <c r="B1507" s="34"/>
      <c r="C1507" s="35"/>
      <c r="D1507" s="191" t="s">
        <v>134</v>
      </c>
      <c r="E1507" s="35"/>
      <c r="F1507" s="192" t="s">
        <v>1018</v>
      </c>
      <c r="G1507" s="35"/>
      <c r="H1507" s="35"/>
      <c r="I1507" s="193"/>
      <c r="J1507" s="35"/>
      <c r="K1507" s="35"/>
      <c r="L1507" s="38"/>
      <c r="M1507" s="194"/>
      <c r="N1507" s="195"/>
      <c r="O1507" s="70"/>
      <c r="P1507" s="70"/>
      <c r="Q1507" s="70"/>
      <c r="R1507" s="70"/>
      <c r="S1507" s="70"/>
      <c r="T1507" s="71"/>
      <c r="U1507" s="33"/>
      <c r="V1507" s="33"/>
      <c r="W1507" s="33"/>
      <c r="X1507" s="33"/>
      <c r="Y1507" s="33"/>
      <c r="Z1507" s="33"/>
      <c r="AA1507" s="33"/>
      <c r="AB1507" s="33"/>
      <c r="AC1507" s="33"/>
      <c r="AD1507" s="33"/>
      <c r="AE1507" s="33"/>
      <c r="AT1507" s="16" t="s">
        <v>134</v>
      </c>
      <c r="AU1507" s="16" t="s">
        <v>82</v>
      </c>
    </row>
    <row r="1508" spans="1:65" s="12" customFormat="1">
      <c r="B1508" s="196"/>
      <c r="C1508" s="197"/>
      <c r="D1508" s="191" t="s">
        <v>135</v>
      </c>
      <c r="E1508" s="198" t="s">
        <v>1</v>
      </c>
      <c r="F1508" s="199" t="s">
        <v>1019</v>
      </c>
      <c r="G1508" s="197"/>
      <c r="H1508" s="198" t="s">
        <v>1</v>
      </c>
      <c r="I1508" s="200"/>
      <c r="J1508" s="197"/>
      <c r="K1508" s="197"/>
      <c r="L1508" s="201"/>
      <c r="M1508" s="202"/>
      <c r="N1508" s="203"/>
      <c r="O1508" s="203"/>
      <c r="P1508" s="203"/>
      <c r="Q1508" s="203"/>
      <c r="R1508" s="203"/>
      <c r="S1508" s="203"/>
      <c r="T1508" s="204"/>
      <c r="AT1508" s="205" t="s">
        <v>135</v>
      </c>
      <c r="AU1508" s="205" t="s">
        <v>82</v>
      </c>
      <c r="AV1508" s="12" t="s">
        <v>82</v>
      </c>
      <c r="AW1508" s="12" t="s">
        <v>30</v>
      </c>
      <c r="AX1508" s="12" t="s">
        <v>74</v>
      </c>
      <c r="AY1508" s="205" t="s">
        <v>125</v>
      </c>
    </row>
    <row r="1509" spans="1:65" s="13" customFormat="1">
      <c r="B1509" s="206"/>
      <c r="C1509" s="207"/>
      <c r="D1509" s="191" t="s">
        <v>135</v>
      </c>
      <c r="E1509" s="208" t="s">
        <v>1</v>
      </c>
      <c r="F1509" s="209" t="s">
        <v>181</v>
      </c>
      <c r="G1509" s="207"/>
      <c r="H1509" s="210">
        <v>6</v>
      </c>
      <c r="I1509" s="211"/>
      <c r="J1509" s="207"/>
      <c r="K1509" s="207"/>
      <c r="L1509" s="212"/>
      <c r="M1509" s="213"/>
      <c r="N1509" s="214"/>
      <c r="O1509" s="214"/>
      <c r="P1509" s="214"/>
      <c r="Q1509" s="214"/>
      <c r="R1509" s="214"/>
      <c r="S1509" s="214"/>
      <c r="T1509" s="215"/>
      <c r="AT1509" s="216" t="s">
        <v>135</v>
      </c>
      <c r="AU1509" s="216" t="s">
        <v>82</v>
      </c>
      <c r="AV1509" s="13" t="s">
        <v>84</v>
      </c>
      <c r="AW1509" s="13" t="s">
        <v>30</v>
      </c>
      <c r="AX1509" s="13" t="s">
        <v>74</v>
      </c>
      <c r="AY1509" s="216" t="s">
        <v>125</v>
      </c>
    </row>
    <row r="1510" spans="1:65" s="12" customFormat="1">
      <c r="B1510" s="196"/>
      <c r="C1510" s="197"/>
      <c r="D1510" s="191" t="s">
        <v>135</v>
      </c>
      <c r="E1510" s="198" t="s">
        <v>1</v>
      </c>
      <c r="F1510" s="199" t="s">
        <v>1020</v>
      </c>
      <c r="G1510" s="197"/>
      <c r="H1510" s="198" t="s">
        <v>1</v>
      </c>
      <c r="I1510" s="200"/>
      <c r="J1510" s="197"/>
      <c r="K1510" s="197"/>
      <c r="L1510" s="201"/>
      <c r="M1510" s="202"/>
      <c r="N1510" s="203"/>
      <c r="O1510" s="203"/>
      <c r="P1510" s="203"/>
      <c r="Q1510" s="203"/>
      <c r="R1510" s="203"/>
      <c r="S1510" s="203"/>
      <c r="T1510" s="204"/>
      <c r="AT1510" s="205" t="s">
        <v>135</v>
      </c>
      <c r="AU1510" s="205" t="s">
        <v>82</v>
      </c>
      <c r="AV1510" s="12" t="s">
        <v>82</v>
      </c>
      <c r="AW1510" s="12" t="s">
        <v>30</v>
      </c>
      <c r="AX1510" s="12" t="s">
        <v>74</v>
      </c>
      <c r="AY1510" s="205" t="s">
        <v>125</v>
      </c>
    </row>
    <row r="1511" spans="1:65" s="13" customFormat="1">
      <c r="B1511" s="206"/>
      <c r="C1511" s="207"/>
      <c r="D1511" s="191" t="s">
        <v>135</v>
      </c>
      <c r="E1511" s="208" t="s">
        <v>1</v>
      </c>
      <c r="F1511" s="209" t="s">
        <v>181</v>
      </c>
      <c r="G1511" s="207"/>
      <c r="H1511" s="210">
        <v>6</v>
      </c>
      <c r="I1511" s="211"/>
      <c r="J1511" s="207"/>
      <c r="K1511" s="207"/>
      <c r="L1511" s="212"/>
      <c r="M1511" s="213"/>
      <c r="N1511" s="214"/>
      <c r="O1511" s="214"/>
      <c r="P1511" s="214"/>
      <c r="Q1511" s="214"/>
      <c r="R1511" s="214"/>
      <c r="S1511" s="214"/>
      <c r="T1511" s="215"/>
      <c r="AT1511" s="216" t="s">
        <v>135</v>
      </c>
      <c r="AU1511" s="216" t="s">
        <v>82</v>
      </c>
      <c r="AV1511" s="13" t="s">
        <v>84</v>
      </c>
      <c r="AW1511" s="13" t="s">
        <v>30</v>
      </c>
      <c r="AX1511" s="13" t="s">
        <v>74</v>
      </c>
      <c r="AY1511" s="216" t="s">
        <v>125</v>
      </c>
    </row>
    <row r="1512" spans="1:65" s="12" customFormat="1">
      <c r="B1512" s="196"/>
      <c r="C1512" s="197"/>
      <c r="D1512" s="191" t="s">
        <v>135</v>
      </c>
      <c r="E1512" s="198" t="s">
        <v>1</v>
      </c>
      <c r="F1512" s="199" t="s">
        <v>200</v>
      </c>
      <c r="G1512" s="197"/>
      <c r="H1512" s="198" t="s">
        <v>1</v>
      </c>
      <c r="I1512" s="200"/>
      <c r="J1512" s="197"/>
      <c r="K1512" s="197"/>
      <c r="L1512" s="201"/>
      <c r="M1512" s="202"/>
      <c r="N1512" s="203"/>
      <c r="O1512" s="203"/>
      <c r="P1512" s="203"/>
      <c r="Q1512" s="203"/>
      <c r="R1512" s="203"/>
      <c r="S1512" s="203"/>
      <c r="T1512" s="204"/>
      <c r="AT1512" s="205" t="s">
        <v>135</v>
      </c>
      <c r="AU1512" s="205" t="s">
        <v>82</v>
      </c>
      <c r="AV1512" s="12" t="s">
        <v>82</v>
      </c>
      <c r="AW1512" s="12" t="s">
        <v>30</v>
      </c>
      <c r="AX1512" s="12" t="s">
        <v>74</v>
      </c>
      <c r="AY1512" s="205" t="s">
        <v>125</v>
      </c>
    </row>
    <row r="1513" spans="1:65" s="13" customFormat="1">
      <c r="B1513" s="206"/>
      <c r="C1513" s="207"/>
      <c r="D1513" s="191" t="s">
        <v>135</v>
      </c>
      <c r="E1513" s="208" t="s">
        <v>1</v>
      </c>
      <c r="F1513" s="209" t="s">
        <v>181</v>
      </c>
      <c r="G1513" s="207"/>
      <c r="H1513" s="210">
        <v>6</v>
      </c>
      <c r="I1513" s="211"/>
      <c r="J1513" s="207"/>
      <c r="K1513" s="207"/>
      <c r="L1513" s="212"/>
      <c r="M1513" s="213"/>
      <c r="N1513" s="214"/>
      <c r="O1513" s="214"/>
      <c r="P1513" s="214"/>
      <c r="Q1513" s="214"/>
      <c r="R1513" s="214"/>
      <c r="S1513" s="214"/>
      <c r="T1513" s="215"/>
      <c r="AT1513" s="216" t="s">
        <v>135</v>
      </c>
      <c r="AU1513" s="216" t="s">
        <v>82</v>
      </c>
      <c r="AV1513" s="13" t="s">
        <v>84</v>
      </c>
      <c r="AW1513" s="13" t="s">
        <v>30</v>
      </c>
      <c r="AX1513" s="13" t="s">
        <v>74</v>
      </c>
      <c r="AY1513" s="216" t="s">
        <v>125</v>
      </c>
    </row>
    <row r="1514" spans="1:65" s="12" customFormat="1">
      <c r="B1514" s="196"/>
      <c r="C1514" s="197"/>
      <c r="D1514" s="191" t="s">
        <v>135</v>
      </c>
      <c r="E1514" s="198" t="s">
        <v>1</v>
      </c>
      <c r="F1514" s="199" t="s">
        <v>1021</v>
      </c>
      <c r="G1514" s="197"/>
      <c r="H1514" s="198" t="s">
        <v>1</v>
      </c>
      <c r="I1514" s="200"/>
      <c r="J1514" s="197"/>
      <c r="K1514" s="197"/>
      <c r="L1514" s="201"/>
      <c r="M1514" s="202"/>
      <c r="N1514" s="203"/>
      <c r="O1514" s="203"/>
      <c r="P1514" s="203"/>
      <c r="Q1514" s="203"/>
      <c r="R1514" s="203"/>
      <c r="S1514" s="203"/>
      <c r="T1514" s="204"/>
      <c r="AT1514" s="205" t="s">
        <v>135</v>
      </c>
      <c r="AU1514" s="205" t="s">
        <v>82</v>
      </c>
      <c r="AV1514" s="12" t="s">
        <v>82</v>
      </c>
      <c r="AW1514" s="12" t="s">
        <v>30</v>
      </c>
      <c r="AX1514" s="12" t="s">
        <v>74</v>
      </c>
      <c r="AY1514" s="205" t="s">
        <v>125</v>
      </c>
    </row>
    <row r="1515" spans="1:65" s="13" customFormat="1">
      <c r="B1515" s="206"/>
      <c r="C1515" s="207"/>
      <c r="D1515" s="191" t="s">
        <v>135</v>
      </c>
      <c r="E1515" s="208" t="s">
        <v>1</v>
      </c>
      <c r="F1515" s="209" t="s">
        <v>181</v>
      </c>
      <c r="G1515" s="207"/>
      <c r="H1515" s="210">
        <v>6</v>
      </c>
      <c r="I1515" s="211"/>
      <c r="J1515" s="207"/>
      <c r="K1515" s="207"/>
      <c r="L1515" s="212"/>
      <c r="M1515" s="213"/>
      <c r="N1515" s="214"/>
      <c r="O1515" s="214"/>
      <c r="P1515" s="214"/>
      <c r="Q1515" s="214"/>
      <c r="R1515" s="214"/>
      <c r="S1515" s="214"/>
      <c r="T1515" s="215"/>
      <c r="AT1515" s="216" t="s">
        <v>135</v>
      </c>
      <c r="AU1515" s="216" t="s">
        <v>82</v>
      </c>
      <c r="AV1515" s="13" t="s">
        <v>84</v>
      </c>
      <c r="AW1515" s="13" t="s">
        <v>30</v>
      </c>
      <c r="AX1515" s="13" t="s">
        <v>74</v>
      </c>
      <c r="AY1515" s="216" t="s">
        <v>125</v>
      </c>
    </row>
    <row r="1516" spans="1:65" s="12" customFormat="1">
      <c r="B1516" s="196"/>
      <c r="C1516" s="197"/>
      <c r="D1516" s="191" t="s">
        <v>135</v>
      </c>
      <c r="E1516" s="198" t="s">
        <v>1</v>
      </c>
      <c r="F1516" s="199" t="s">
        <v>148</v>
      </c>
      <c r="G1516" s="197"/>
      <c r="H1516" s="198" t="s">
        <v>1</v>
      </c>
      <c r="I1516" s="200"/>
      <c r="J1516" s="197"/>
      <c r="K1516" s="197"/>
      <c r="L1516" s="201"/>
      <c r="M1516" s="202"/>
      <c r="N1516" s="203"/>
      <c r="O1516" s="203"/>
      <c r="P1516" s="203"/>
      <c r="Q1516" s="203"/>
      <c r="R1516" s="203"/>
      <c r="S1516" s="203"/>
      <c r="T1516" s="204"/>
      <c r="AT1516" s="205" t="s">
        <v>135</v>
      </c>
      <c r="AU1516" s="205" t="s">
        <v>82</v>
      </c>
      <c r="AV1516" s="12" t="s">
        <v>82</v>
      </c>
      <c r="AW1516" s="12" t="s">
        <v>30</v>
      </c>
      <c r="AX1516" s="12" t="s">
        <v>74</v>
      </c>
      <c r="AY1516" s="205" t="s">
        <v>125</v>
      </c>
    </row>
    <row r="1517" spans="1:65" s="13" customFormat="1">
      <c r="B1517" s="206"/>
      <c r="C1517" s="207"/>
      <c r="D1517" s="191" t="s">
        <v>135</v>
      </c>
      <c r="E1517" s="208" t="s">
        <v>1</v>
      </c>
      <c r="F1517" s="209" t="s">
        <v>132</v>
      </c>
      <c r="G1517" s="207"/>
      <c r="H1517" s="210">
        <v>4</v>
      </c>
      <c r="I1517" s="211"/>
      <c r="J1517" s="207"/>
      <c r="K1517" s="207"/>
      <c r="L1517" s="212"/>
      <c r="M1517" s="213"/>
      <c r="N1517" s="214"/>
      <c r="O1517" s="214"/>
      <c r="P1517" s="214"/>
      <c r="Q1517" s="214"/>
      <c r="R1517" s="214"/>
      <c r="S1517" s="214"/>
      <c r="T1517" s="215"/>
      <c r="AT1517" s="216" t="s">
        <v>135</v>
      </c>
      <c r="AU1517" s="216" t="s">
        <v>82</v>
      </c>
      <c r="AV1517" s="13" t="s">
        <v>84</v>
      </c>
      <c r="AW1517" s="13" t="s">
        <v>30</v>
      </c>
      <c r="AX1517" s="13" t="s">
        <v>74</v>
      </c>
      <c r="AY1517" s="216" t="s">
        <v>125</v>
      </c>
    </row>
    <row r="1518" spans="1:65" s="12" customFormat="1">
      <c r="B1518" s="196"/>
      <c r="C1518" s="197"/>
      <c r="D1518" s="191" t="s">
        <v>135</v>
      </c>
      <c r="E1518" s="198" t="s">
        <v>1</v>
      </c>
      <c r="F1518" s="199" t="s">
        <v>1013</v>
      </c>
      <c r="G1518" s="197"/>
      <c r="H1518" s="198" t="s">
        <v>1</v>
      </c>
      <c r="I1518" s="200"/>
      <c r="J1518" s="197"/>
      <c r="K1518" s="197"/>
      <c r="L1518" s="201"/>
      <c r="M1518" s="202"/>
      <c r="N1518" s="203"/>
      <c r="O1518" s="203"/>
      <c r="P1518" s="203"/>
      <c r="Q1518" s="203"/>
      <c r="R1518" s="203"/>
      <c r="S1518" s="203"/>
      <c r="T1518" s="204"/>
      <c r="AT1518" s="205" t="s">
        <v>135</v>
      </c>
      <c r="AU1518" s="205" t="s">
        <v>82</v>
      </c>
      <c r="AV1518" s="12" t="s">
        <v>82</v>
      </c>
      <c r="AW1518" s="12" t="s">
        <v>30</v>
      </c>
      <c r="AX1518" s="12" t="s">
        <v>74</v>
      </c>
      <c r="AY1518" s="205" t="s">
        <v>125</v>
      </c>
    </row>
    <row r="1519" spans="1:65" s="13" customFormat="1">
      <c r="B1519" s="206"/>
      <c r="C1519" s="207"/>
      <c r="D1519" s="191" t="s">
        <v>135</v>
      </c>
      <c r="E1519" s="208" t="s">
        <v>1</v>
      </c>
      <c r="F1519" s="209" t="s">
        <v>84</v>
      </c>
      <c r="G1519" s="207"/>
      <c r="H1519" s="210">
        <v>2</v>
      </c>
      <c r="I1519" s="211"/>
      <c r="J1519" s="207"/>
      <c r="K1519" s="207"/>
      <c r="L1519" s="212"/>
      <c r="M1519" s="213"/>
      <c r="N1519" s="214"/>
      <c r="O1519" s="214"/>
      <c r="P1519" s="214"/>
      <c r="Q1519" s="214"/>
      <c r="R1519" s="214"/>
      <c r="S1519" s="214"/>
      <c r="T1519" s="215"/>
      <c r="AT1519" s="216" t="s">
        <v>135</v>
      </c>
      <c r="AU1519" s="216" t="s">
        <v>82</v>
      </c>
      <c r="AV1519" s="13" t="s">
        <v>84</v>
      </c>
      <c r="AW1519" s="13" t="s">
        <v>30</v>
      </c>
      <c r="AX1519" s="13" t="s">
        <v>74</v>
      </c>
      <c r="AY1519" s="216" t="s">
        <v>125</v>
      </c>
    </row>
    <row r="1520" spans="1:65" s="12" customFormat="1">
      <c r="B1520" s="196"/>
      <c r="C1520" s="197"/>
      <c r="D1520" s="191" t="s">
        <v>135</v>
      </c>
      <c r="E1520" s="198" t="s">
        <v>1</v>
      </c>
      <c r="F1520" s="199" t="s">
        <v>149</v>
      </c>
      <c r="G1520" s="197"/>
      <c r="H1520" s="198" t="s">
        <v>1</v>
      </c>
      <c r="I1520" s="200"/>
      <c r="J1520" s="197"/>
      <c r="K1520" s="197"/>
      <c r="L1520" s="201"/>
      <c r="M1520" s="202"/>
      <c r="N1520" s="203"/>
      <c r="O1520" s="203"/>
      <c r="P1520" s="203"/>
      <c r="Q1520" s="203"/>
      <c r="R1520" s="203"/>
      <c r="S1520" s="203"/>
      <c r="T1520" s="204"/>
      <c r="AT1520" s="205" t="s">
        <v>135</v>
      </c>
      <c r="AU1520" s="205" t="s">
        <v>82</v>
      </c>
      <c r="AV1520" s="12" t="s">
        <v>82</v>
      </c>
      <c r="AW1520" s="12" t="s">
        <v>30</v>
      </c>
      <c r="AX1520" s="12" t="s">
        <v>74</v>
      </c>
      <c r="AY1520" s="205" t="s">
        <v>125</v>
      </c>
    </row>
    <row r="1521" spans="1:65" s="13" customFormat="1">
      <c r="B1521" s="206"/>
      <c r="C1521" s="207"/>
      <c r="D1521" s="191" t="s">
        <v>135</v>
      </c>
      <c r="E1521" s="208" t="s">
        <v>1</v>
      </c>
      <c r="F1521" s="209" t="s">
        <v>132</v>
      </c>
      <c r="G1521" s="207"/>
      <c r="H1521" s="210">
        <v>4</v>
      </c>
      <c r="I1521" s="211"/>
      <c r="J1521" s="207"/>
      <c r="K1521" s="207"/>
      <c r="L1521" s="212"/>
      <c r="M1521" s="213"/>
      <c r="N1521" s="214"/>
      <c r="O1521" s="214"/>
      <c r="P1521" s="214"/>
      <c r="Q1521" s="214"/>
      <c r="R1521" s="214"/>
      <c r="S1521" s="214"/>
      <c r="T1521" s="215"/>
      <c r="AT1521" s="216" t="s">
        <v>135</v>
      </c>
      <c r="AU1521" s="216" t="s">
        <v>82</v>
      </c>
      <c r="AV1521" s="13" t="s">
        <v>84</v>
      </c>
      <c r="AW1521" s="13" t="s">
        <v>30</v>
      </c>
      <c r="AX1521" s="13" t="s">
        <v>74</v>
      </c>
      <c r="AY1521" s="216" t="s">
        <v>125</v>
      </c>
    </row>
    <row r="1522" spans="1:65" s="12" customFormat="1">
      <c r="B1522" s="196"/>
      <c r="C1522" s="197"/>
      <c r="D1522" s="191" t="s">
        <v>135</v>
      </c>
      <c r="E1522" s="198" t="s">
        <v>1</v>
      </c>
      <c r="F1522" s="199" t="s">
        <v>151</v>
      </c>
      <c r="G1522" s="197"/>
      <c r="H1522" s="198" t="s">
        <v>1</v>
      </c>
      <c r="I1522" s="200"/>
      <c r="J1522" s="197"/>
      <c r="K1522" s="197"/>
      <c r="L1522" s="201"/>
      <c r="M1522" s="202"/>
      <c r="N1522" s="203"/>
      <c r="O1522" s="203"/>
      <c r="P1522" s="203"/>
      <c r="Q1522" s="203"/>
      <c r="R1522" s="203"/>
      <c r="S1522" s="203"/>
      <c r="T1522" s="204"/>
      <c r="AT1522" s="205" t="s">
        <v>135</v>
      </c>
      <c r="AU1522" s="205" t="s">
        <v>82</v>
      </c>
      <c r="AV1522" s="12" t="s">
        <v>82</v>
      </c>
      <c r="AW1522" s="12" t="s">
        <v>30</v>
      </c>
      <c r="AX1522" s="12" t="s">
        <v>74</v>
      </c>
      <c r="AY1522" s="205" t="s">
        <v>125</v>
      </c>
    </row>
    <row r="1523" spans="1:65" s="13" customFormat="1">
      <c r="B1523" s="206"/>
      <c r="C1523" s="207"/>
      <c r="D1523" s="191" t="s">
        <v>135</v>
      </c>
      <c r="E1523" s="208" t="s">
        <v>1</v>
      </c>
      <c r="F1523" s="209" t="s">
        <v>132</v>
      </c>
      <c r="G1523" s="207"/>
      <c r="H1523" s="210">
        <v>4</v>
      </c>
      <c r="I1523" s="211"/>
      <c r="J1523" s="207"/>
      <c r="K1523" s="207"/>
      <c r="L1523" s="212"/>
      <c r="M1523" s="213"/>
      <c r="N1523" s="214"/>
      <c r="O1523" s="214"/>
      <c r="P1523" s="214"/>
      <c r="Q1523" s="214"/>
      <c r="R1523" s="214"/>
      <c r="S1523" s="214"/>
      <c r="T1523" s="215"/>
      <c r="AT1523" s="216" t="s">
        <v>135</v>
      </c>
      <c r="AU1523" s="216" t="s">
        <v>82</v>
      </c>
      <c r="AV1523" s="13" t="s">
        <v>84</v>
      </c>
      <c r="AW1523" s="13" t="s">
        <v>30</v>
      </c>
      <c r="AX1523" s="13" t="s">
        <v>74</v>
      </c>
      <c r="AY1523" s="216" t="s">
        <v>125</v>
      </c>
    </row>
    <row r="1524" spans="1:65" s="12" customFormat="1">
      <c r="B1524" s="196"/>
      <c r="C1524" s="197"/>
      <c r="D1524" s="191" t="s">
        <v>135</v>
      </c>
      <c r="E1524" s="198" t="s">
        <v>1</v>
      </c>
      <c r="F1524" s="199" t="s">
        <v>185</v>
      </c>
      <c r="G1524" s="197"/>
      <c r="H1524" s="198" t="s">
        <v>1</v>
      </c>
      <c r="I1524" s="200"/>
      <c r="J1524" s="197"/>
      <c r="K1524" s="197"/>
      <c r="L1524" s="201"/>
      <c r="M1524" s="202"/>
      <c r="N1524" s="203"/>
      <c r="O1524" s="203"/>
      <c r="P1524" s="203"/>
      <c r="Q1524" s="203"/>
      <c r="R1524" s="203"/>
      <c r="S1524" s="203"/>
      <c r="T1524" s="204"/>
      <c r="AT1524" s="205" t="s">
        <v>135</v>
      </c>
      <c r="AU1524" s="205" t="s">
        <v>82</v>
      </c>
      <c r="AV1524" s="12" t="s">
        <v>82</v>
      </c>
      <c r="AW1524" s="12" t="s">
        <v>30</v>
      </c>
      <c r="AX1524" s="12" t="s">
        <v>74</v>
      </c>
      <c r="AY1524" s="205" t="s">
        <v>125</v>
      </c>
    </row>
    <row r="1525" spans="1:65" s="13" customFormat="1">
      <c r="B1525" s="206"/>
      <c r="C1525" s="207"/>
      <c r="D1525" s="191" t="s">
        <v>135</v>
      </c>
      <c r="E1525" s="208" t="s">
        <v>1</v>
      </c>
      <c r="F1525" s="209" t="s">
        <v>213</v>
      </c>
      <c r="G1525" s="207"/>
      <c r="H1525" s="210">
        <v>12</v>
      </c>
      <c r="I1525" s="211"/>
      <c r="J1525" s="207"/>
      <c r="K1525" s="207"/>
      <c r="L1525" s="212"/>
      <c r="M1525" s="213"/>
      <c r="N1525" s="214"/>
      <c r="O1525" s="214"/>
      <c r="P1525" s="214"/>
      <c r="Q1525" s="214"/>
      <c r="R1525" s="214"/>
      <c r="S1525" s="214"/>
      <c r="T1525" s="215"/>
      <c r="AT1525" s="216" t="s">
        <v>135</v>
      </c>
      <c r="AU1525" s="216" t="s">
        <v>82</v>
      </c>
      <c r="AV1525" s="13" t="s">
        <v>84</v>
      </c>
      <c r="AW1525" s="13" t="s">
        <v>30</v>
      </c>
      <c r="AX1525" s="13" t="s">
        <v>74</v>
      </c>
      <c r="AY1525" s="216" t="s">
        <v>125</v>
      </c>
    </row>
    <row r="1526" spans="1:65" s="12" customFormat="1">
      <c r="B1526" s="196"/>
      <c r="C1526" s="197"/>
      <c r="D1526" s="191" t="s">
        <v>135</v>
      </c>
      <c r="E1526" s="198" t="s">
        <v>1</v>
      </c>
      <c r="F1526" s="199" t="s">
        <v>186</v>
      </c>
      <c r="G1526" s="197"/>
      <c r="H1526" s="198" t="s">
        <v>1</v>
      </c>
      <c r="I1526" s="200"/>
      <c r="J1526" s="197"/>
      <c r="K1526" s="197"/>
      <c r="L1526" s="201"/>
      <c r="M1526" s="202"/>
      <c r="N1526" s="203"/>
      <c r="O1526" s="203"/>
      <c r="P1526" s="203"/>
      <c r="Q1526" s="203"/>
      <c r="R1526" s="203"/>
      <c r="S1526" s="203"/>
      <c r="T1526" s="204"/>
      <c r="AT1526" s="205" t="s">
        <v>135</v>
      </c>
      <c r="AU1526" s="205" t="s">
        <v>82</v>
      </c>
      <c r="AV1526" s="12" t="s">
        <v>82</v>
      </c>
      <c r="AW1526" s="12" t="s">
        <v>30</v>
      </c>
      <c r="AX1526" s="12" t="s">
        <v>74</v>
      </c>
      <c r="AY1526" s="205" t="s">
        <v>125</v>
      </c>
    </row>
    <row r="1527" spans="1:65" s="13" customFormat="1">
      <c r="B1527" s="206"/>
      <c r="C1527" s="207"/>
      <c r="D1527" s="191" t="s">
        <v>135</v>
      </c>
      <c r="E1527" s="208" t="s">
        <v>1</v>
      </c>
      <c r="F1527" s="209" t="s">
        <v>221</v>
      </c>
      <c r="G1527" s="207"/>
      <c r="H1527" s="210">
        <v>14</v>
      </c>
      <c r="I1527" s="211"/>
      <c r="J1527" s="207"/>
      <c r="K1527" s="207"/>
      <c r="L1527" s="212"/>
      <c r="M1527" s="213"/>
      <c r="N1527" s="214"/>
      <c r="O1527" s="214"/>
      <c r="P1527" s="214"/>
      <c r="Q1527" s="214"/>
      <c r="R1527" s="214"/>
      <c r="S1527" s="214"/>
      <c r="T1527" s="215"/>
      <c r="AT1527" s="216" t="s">
        <v>135</v>
      </c>
      <c r="AU1527" s="216" t="s">
        <v>82</v>
      </c>
      <c r="AV1527" s="13" t="s">
        <v>84</v>
      </c>
      <c r="AW1527" s="13" t="s">
        <v>30</v>
      </c>
      <c r="AX1527" s="13" t="s">
        <v>74</v>
      </c>
      <c r="AY1527" s="216" t="s">
        <v>125</v>
      </c>
    </row>
    <row r="1528" spans="1:65" s="12" customFormat="1">
      <c r="B1528" s="196"/>
      <c r="C1528" s="197"/>
      <c r="D1528" s="191" t="s">
        <v>135</v>
      </c>
      <c r="E1528" s="198" t="s">
        <v>1</v>
      </c>
      <c r="F1528" s="199" t="s">
        <v>279</v>
      </c>
      <c r="G1528" s="197"/>
      <c r="H1528" s="198" t="s">
        <v>1</v>
      </c>
      <c r="I1528" s="200"/>
      <c r="J1528" s="197"/>
      <c r="K1528" s="197"/>
      <c r="L1528" s="201"/>
      <c r="M1528" s="202"/>
      <c r="N1528" s="203"/>
      <c r="O1528" s="203"/>
      <c r="P1528" s="203"/>
      <c r="Q1528" s="203"/>
      <c r="R1528" s="203"/>
      <c r="S1528" s="203"/>
      <c r="T1528" s="204"/>
      <c r="AT1528" s="205" t="s">
        <v>135</v>
      </c>
      <c r="AU1528" s="205" t="s">
        <v>82</v>
      </c>
      <c r="AV1528" s="12" t="s">
        <v>82</v>
      </c>
      <c r="AW1528" s="12" t="s">
        <v>30</v>
      </c>
      <c r="AX1528" s="12" t="s">
        <v>74</v>
      </c>
      <c r="AY1528" s="205" t="s">
        <v>125</v>
      </c>
    </row>
    <row r="1529" spans="1:65" s="13" customFormat="1">
      <c r="B1529" s="206"/>
      <c r="C1529" s="207"/>
      <c r="D1529" s="191" t="s">
        <v>135</v>
      </c>
      <c r="E1529" s="208" t="s">
        <v>1</v>
      </c>
      <c r="F1529" s="209" t="s">
        <v>213</v>
      </c>
      <c r="G1529" s="207"/>
      <c r="H1529" s="210">
        <v>12</v>
      </c>
      <c r="I1529" s="211"/>
      <c r="J1529" s="207"/>
      <c r="K1529" s="207"/>
      <c r="L1529" s="212"/>
      <c r="M1529" s="213"/>
      <c r="N1529" s="214"/>
      <c r="O1529" s="214"/>
      <c r="P1529" s="214"/>
      <c r="Q1529" s="214"/>
      <c r="R1529" s="214"/>
      <c r="S1529" s="214"/>
      <c r="T1529" s="215"/>
      <c r="AT1529" s="216" t="s">
        <v>135</v>
      </c>
      <c r="AU1529" s="216" t="s">
        <v>82</v>
      </c>
      <c r="AV1529" s="13" t="s">
        <v>84</v>
      </c>
      <c r="AW1529" s="13" t="s">
        <v>30</v>
      </c>
      <c r="AX1529" s="13" t="s">
        <v>74</v>
      </c>
      <c r="AY1529" s="216" t="s">
        <v>125</v>
      </c>
    </row>
    <row r="1530" spans="1:65" s="14" customFormat="1">
      <c r="B1530" s="217"/>
      <c r="C1530" s="218"/>
      <c r="D1530" s="191" t="s">
        <v>135</v>
      </c>
      <c r="E1530" s="219" t="s">
        <v>1</v>
      </c>
      <c r="F1530" s="220" t="s">
        <v>138</v>
      </c>
      <c r="G1530" s="218"/>
      <c r="H1530" s="221">
        <v>76</v>
      </c>
      <c r="I1530" s="222"/>
      <c r="J1530" s="218"/>
      <c r="K1530" s="218"/>
      <c r="L1530" s="223"/>
      <c r="M1530" s="224"/>
      <c r="N1530" s="225"/>
      <c r="O1530" s="225"/>
      <c r="P1530" s="225"/>
      <c r="Q1530" s="225"/>
      <c r="R1530" s="225"/>
      <c r="S1530" s="225"/>
      <c r="T1530" s="226"/>
      <c r="AT1530" s="227" t="s">
        <v>135</v>
      </c>
      <c r="AU1530" s="227" t="s">
        <v>82</v>
      </c>
      <c r="AV1530" s="14" t="s">
        <v>132</v>
      </c>
      <c r="AW1530" s="14" t="s">
        <v>30</v>
      </c>
      <c r="AX1530" s="14" t="s">
        <v>82</v>
      </c>
      <c r="AY1530" s="227" t="s">
        <v>125</v>
      </c>
    </row>
    <row r="1531" spans="1:65" s="2" customFormat="1" ht="24.2" customHeight="1">
      <c r="A1531" s="33"/>
      <c r="B1531" s="34"/>
      <c r="C1531" s="228" t="s">
        <v>1022</v>
      </c>
      <c r="D1531" s="228" t="s">
        <v>769</v>
      </c>
      <c r="E1531" s="229" t="s">
        <v>1023</v>
      </c>
      <c r="F1531" s="230" t="s">
        <v>1024</v>
      </c>
      <c r="G1531" s="231" t="s">
        <v>985</v>
      </c>
      <c r="H1531" s="232">
        <v>4</v>
      </c>
      <c r="I1531" s="233"/>
      <c r="J1531" s="234">
        <f>ROUND(I1531*H1531,2)</f>
        <v>0</v>
      </c>
      <c r="K1531" s="230" t="s">
        <v>130</v>
      </c>
      <c r="L1531" s="38"/>
      <c r="M1531" s="235" t="s">
        <v>1</v>
      </c>
      <c r="N1531" s="236" t="s">
        <v>39</v>
      </c>
      <c r="O1531" s="70"/>
      <c r="P1531" s="187">
        <f>O1531*H1531</f>
        <v>0</v>
      </c>
      <c r="Q1531" s="187">
        <v>0</v>
      </c>
      <c r="R1531" s="187">
        <f>Q1531*H1531</f>
        <v>0</v>
      </c>
      <c r="S1531" s="187">
        <v>0</v>
      </c>
      <c r="T1531" s="188">
        <f>S1531*H1531</f>
        <v>0</v>
      </c>
      <c r="U1531" s="33"/>
      <c r="V1531" s="33"/>
      <c r="W1531" s="33"/>
      <c r="X1531" s="33"/>
      <c r="Y1531" s="33"/>
      <c r="Z1531" s="33"/>
      <c r="AA1531" s="33"/>
      <c r="AB1531" s="33"/>
      <c r="AC1531" s="33"/>
      <c r="AD1531" s="33"/>
      <c r="AE1531" s="33"/>
      <c r="AR1531" s="189" t="s">
        <v>132</v>
      </c>
      <c r="AT1531" s="189" t="s">
        <v>769</v>
      </c>
      <c r="AU1531" s="189" t="s">
        <v>82</v>
      </c>
      <c r="AY1531" s="16" t="s">
        <v>125</v>
      </c>
      <c r="BE1531" s="190">
        <f>IF(N1531="základní",J1531,0)</f>
        <v>0</v>
      </c>
      <c r="BF1531" s="190">
        <f>IF(N1531="snížená",J1531,0)</f>
        <v>0</v>
      </c>
      <c r="BG1531" s="190">
        <f>IF(N1531="zákl. přenesená",J1531,0)</f>
        <v>0</v>
      </c>
      <c r="BH1531" s="190">
        <f>IF(N1531="sníž. přenesená",J1531,0)</f>
        <v>0</v>
      </c>
      <c r="BI1531" s="190">
        <f>IF(N1531="nulová",J1531,0)</f>
        <v>0</v>
      </c>
      <c r="BJ1531" s="16" t="s">
        <v>82</v>
      </c>
      <c r="BK1531" s="190">
        <f>ROUND(I1531*H1531,2)</f>
        <v>0</v>
      </c>
      <c r="BL1531" s="16" t="s">
        <v>132</v>
      </c>
      <c r="BM1531" s="189" t="s">
        <v>1025</v>
      </c>
    </row>
    <row r="1532" spans="1:65" s="2" customFormat="1" ht="68.25">
      <c r="A1532" s="33"/>
      <c r="B1532" s="34"/>
      <c r="C1532" s="35"/>
      <c r="D1532" s="191" t="s">
        <v>134</v>
      </c>
      <c r="E1532" s="35"/>
      <c r="F1532" s="192" t="s">
        <v>1026</v>
      </c>
      <c r="G1532" s="35"/>
      <c r="H1532" s="35"/>
      <c r="I1532" s="193"/>
      <c r="J1532" s="35"/>
      <c r="K1532" s="35"/>
      <c r="L1532" s="38"/>
      <c r="M1532" s="194"/>
      <c r="N1532" s="195"/>
      <c r="O1532" s="70"/>
      <c r="P1532" s="70"/>
      <c r="Q1532" s="70"/>
      <c r="R1532" s="70"/>
      <c r="S1532" s="70"/>
      <c r="T1532" s="71"/>
      <c r="U1532" s="33"/>
      <c r="V1532" s="33"/>
      <c r="W1532" s="33"/>
      <c r="X1532" s="33"/>
      <c r="Y1532" s="33"/>
      <c r="Z1532" s="33"/>
      <c r="AA1532" s="33"/>
      <c r="AB1532" s="33"/>
      <c r="AC1532" s="33"/>
      <c r="AD1532" s="33"/>
      <c r="AE1532" s="33"/>
      <c r="AT1532" s="16" t="s">
        <v>134</v>
      </c>
      <c r="AU1532" s="16" t="s">
        <v>82</v>
      </c>
    </row>
    <row r="1533" spans="1:65" s="12" customFormat="1">
      <c r="B1533" s="196"/>
      <c r="C1533" s="197"/>
      <c r="D1533" s="191" t="s">
        <v>135</v>
      </c>
      <c r="E1533" s="198" t="s">
        <v>1</v>
      </c>
      <c r="F1533" s="199" t="s">
        <v>193</v>
      </c>
      <c r="G1533" s="197"/>
      <c r="H1533" s="198" t="s">
        <v>1</v>
      </c>
      <c r="I1533" s="200"/>
      <c r="J1533" s="197"/>
      <c r="K1533" s="197"/>
      <c r="L1533" s="201"/>
      <c r="M1533" s="202"/>
      <c r="N1533" s="203"/>
      <c r="O1533" s="203"/>
      <c r="P1533" s="203"/>
      <c r="Q1533" s="203"/>
      <c r="R1533" s="203"/>
      <c r="S1533" s="203"/>
      <c r="T1533" s="204"/>
      <c r="AT1533" s="205" t="s">
        <v>135</v>
      </c>
      <c r="AU1533" s="205" t="s">
        <v>82</v>
      </c>
      <c r="AV1533" s="12" t="s">
        <v>82</v>
      </c>
      <c r="AW1533" s="12" t="s">
        <v>30</v>
      </c>
      <c r="AX1533" s="12" t="s">
        <v>74</v>
      </c>
      <c r="AY1533" s="205" t="s">
        <v>125</v>
      </c>
    </row>
    <row r="1534" spans="1:65" s="13" customFormat="1">
      <c r="B1534" s="206"/>
      <c r="C1534" s="207"/>
      <c r="D1534" s="191" t="s">
        <v>135</v>
      </c>
      <c r="E1534" s="208" t="s">
        <v>1</v>
      </c>
      <c r="F1534" s="209" t="s">
        <v>132</v>
      </c>
      <c r="G1534" s="207"/>
      <c r="H1534" s="210">
        <v>4</v>
      </c>
      <c r="I1534" s="211"/>
      <c r="J1534" s="207"/>
      <c r="K1534" s="207"/>
      <c r="L1534" s="212"/>
      <c r="M1534" s="213"/>
      <c r="N1534" s="214"/>
      <c r="O1534" s="214"/>
      <c r="P1534" s="214"/>
      <c r="Q1534" s="214"/>
      <c r="R1534" s="214"/>
      <c r="S1534" s="214"/>
      <c r="T1534" s="215"/>
      <c r="AT1534" s="216" t="s">
        <v>135</v>
      </c>
      <c r="AU1534" s="216" t="s">
        <v>82</v>
      </c>
      <c r="AV1534" s="13" t="s">
        <v>84</v>
      </c>
      <c r="AW1534" s="13" t="s">
        <v>30</v>
      </c>
      <c r="AX1534" s="13" t="s">
        <v>74</v>
      </c>
      <c r="AY1534" s="216" t="s">
        <v>125</v>
      </c>
    </row>
    <row r="1535" spans="1:65" s="14" customFormat="1">
      <c r="B1535" s="217"/>
      <c r="C1535" s="218"/>
      <c r="D1535" s="191" t="s">
        <v>135</v>
      </c>
      <c r="E1535" s="219" t="s">
        <v>1</v>
      </c>
      <c r="F1535" s="220" t="s">
        <v>138</v>
      </c>
      <c r="G1535" s="218"/>
      <c r="H1535" s="221">
        <v>4</v>
      </c>
      <c r="I1535" s="222"/>
      <c r="J1535" s="218"/>
      <c r="K1535" s="218"/>
      <c r="L1535" s="223"/>
      <c r="M1535" s="224"/>
      <c r="N1535" s="225"/>
      <c r="O1535" s="225"/>
      <c r="P1535" s="225"/>
      <c r="Q1535" s="225"/>
      <c r="R1535" s="225"/>
      <c r="S1535" s="225"/>
      <c r="T1535" s="226"/>
      <c r="AT1535" s="227" t="s">
        <v>135</v>
      </c>
      <c r="AU1535" s="227" t="s">
        <v>82</v>
      </c>
      <c r="AV1535" s="14" t="s">
        <v>132</v>
      </c>
      <c r="AW1535" s="14" t="s">
        <v>30</v>
      </c>
      <c r="AX1535" s="14" t="s">
        <v>82</v>
      </c>
      <c r="AY1535" s="227" t="s">
        <v>125</v>
      </c>
    </row>
    <row r="1536" spans="1:65" s="2" customFormat="1" ht="33" customHeight="1">
      <c r="A1536" s="33"/>
      <c r="B1536" s="34"/>
      <c r="C1536" s="228" t="s">
        <v>1027</v>
      </c>
      <c r="D1536" s="228" t="s">
        <v>769</v>
      </c>
      <c r="E1536" s="229" t="s">
        <v>1028</v>
      </c>
      <c r="F1536" s="230" t="s">
        <v>1029</v>
      </c>
      <c r="G1536" s="231" t="s">
        <v>985</v>
      </c>
      <c r="H1536" s="232">
        <v>10</v>
      </c>
      <c r="I1536" s="233"/>
      <c r="J1536" s="234">
        <f>ROUND(I1536*H1536,2)</f>
        <v>0</v>
      </c>
      <c r="K1536" s="230" t="s">
        <v>130</v>
      </c>
      <c r="L1536" s="38"/>
      <c r="M1536" s="235" t="s">
        <v>1</v>
      </c>
      <c r="N1536" s="236" t="s">
        <v>39</v>
      </c>
      <c r="O1536" s="70"/>
      <c r="P1536" s="187">
        <f>O1536*H1536</f>
        <v>0</v>
      </c>
      <c r="Q1536" s="187">
        <v>0</v>
      </c>
      <c r="R1536" s="187">
        <f>Q1536*H1536</f>
        <v>0</v>
      </c>
      <c r="S1536" s="187">
        <v>0</v>
      </c>
      <c r="T1536" s="188">
        <f>S1536*H1536</f>
        <v>0</v>
      </c>
      <c r="U1536" s="33"/>
      <c r="V1536" s="33"/>
      <c r="W1536" s="33"/>
      <c r="X1536" s="33"/>
      <c r="Y1536" s="33"/>
      <c r="Z1536" s="33"/>
      <c r="AA1536" s="33"/>
      <c r="AB1536" s="33"/>
      <c r="AC1536" s="33"/>
      <c r="AD1536" s="33"/>
      <c r="AE1536" s="33"/>
      <c r="AR1536" s="189" t="s">
        <v>132</v>
      </c>
      <c r="AT1536" s="189" t="s">
        <v>769</v>
      </c>
      <c r="AU1536" s="189" t="s">
        <v>82</v>
      </c>
      <c r="AY1536" s="16" t="s">
        <v>125</v>
      </c>
      <c r="BE1536" s="190">
        <f>IF(N1536="základní",J1536,0)</f>
        <v>0</v>
      </c>
      <c r="BF1536" s="190">
        <f>IF(N1536="snížená",J1536,0)</f>
        <v>0</v>
      </c>
      <c r="BG1536" s="190">
        <f>IF(N1536="zákl. přenesená",J1536,0)</f>
        <v>0</v>
      </c>
      <c r="BH1536" s="190">
        <f>IF(N1536="sníž. přenesená",J1536,0)</f>
        <v>0</v>
      </c>
      <c r="BI1536" s="190">
        <f>IF(N1536="nulová",J1536,0)</f>
        <v>0</v>
      </c>
      <c r="BJ1536" s="16" t="s">
        <v>82</v>
      </c>
      <c r="BK1536" s="190">
        <f>ROUND(I1536*H1536,2)</f>
        <v>0</v>
      </c>
      <c r="BL1536" s="16" t="s">
        <v>132</v>
      </c>
      <c r="BM1536" s="189" t="s">
        <v>1030</v>
      </c>
    </row>
    <row r="1537" spans="1:65" s="2" customFormat="1" ht="58.5">
      <c r="A1537" s="33"/>
      <c r="B1537" s="34"/>
      <c r="C1537" s="35"/>
      <c r="D1537" s="191" t="s">
        <v>134</v>
      </c>
      <c r="E1537" s="35"/>
      <c r="F1537" s="192" t="s">
        <v>1031</v>
      </c>
      <c r="G1537" s="35"/>
      <c r="H1537" s="35"/>
      <c r="I1537" s="193"/>
      <c r="J1537" s="35"/>
      <c r="K1537" s="35"/>
      <c r="L1537" s="38"/>
      <c r="M1537" s="194"/>
      <c r="N1537" s="195"/>
      <c r="O1537" s="70"/>
      <c r="P1537" s="70"/>
      <c r="Q1537" s="70"/>
      <c r="R1537" s="70"/>
      <c r="S1537" s="70"/>
      <c r="T1537" s="71"/>
      <c r="U1537" s="33"/>
      <c r="V1537" s="33"/>
      <c r="W1537" s="33"/>
      <c r="X1537" s="33"/>
      <c r="Y1537" s="33"/>
      <c r="Z1537" s="33"/>
      <c r="AA1537" s="33"/>
      <c r="AB1537" s="33"/>
      <c r="AC1537" s="33"/>
      <c r="AD1537" s="33"/>
      <c r="AE1537" s="33"/>
      <c r="AT1537" s="16" t="s">
        <v>134</v>
      </c>
      <c r="AU1537" s="16" t="s">
        <v>82</v>
      </c>
    </row>
    <row r="1538" spans="1:65" s="12" customFormat="1">
      <c r="B1538" s="196"/>
      <c r="C1538" s="197"/>
      <c r="D1538" s="191" t="s">
        <v>135</v>
      </c>
      <c r="E1538" s="198" t="s">
        <v>1</v>
      </c>
      <c r="F1538" s="199" t="s">
        <v>530</v>
      </c>
      <c r="G1538" s="197"/>
      <c r="H1538" s="198" t="s">
        <v>1</v>
      </c>
      <c r="I1538" s="200"/>
      <c r="J1538" s="197"/>
      <c r="K1538" s="197"/>
      <c r="L1538" s="201"/>
      <c r="M1538" s="202"/>
      <c r="N1538" s="203"/>
      <c r="O1538" s="203"/>
      <c r="P1538" s="203"/>
      <c r="Q1538" s="203"/>
      <c r="R1538" s="203"/>
      <c r="S1538" s="203"/>
      <c r="T1538" s="204"/>
      <c r="AT1538" s="205" t="s">
        <v>135</v>
      </c>
      <c r="AU1538" s="205" t="s">
        <v>82</v>
      </c>
      <c r="AV1538" s="12" t="s">
        <v>82</v>
      </c>
      <c r="AW1538" s="12" t="s">
        <v>30</v>
      </c>
      <c r="AX1538" s="12" t="s">
        <v>74</v>
      </c>
      <c r="AY1538" s="205" t="s">
        <v>125</v>
      </c>
    </row>
    <row r="1539" spans="1:65" s="13" customFormat="1">
      <c r="B1539" s="206"/>
      <c r="C1539" s="207"/>
      <c r="D1539" s="191" t="s">
        <v>135</v>
      </c>
      <c r="E1539" s="208" t="s">
        <v>1</v>
      </c>
      <c r="F1539" s="209" t="s">
        <v>1032</v>
      </c>
      <c r="G1539" s="207"/>
      <c r="H1539" s="210">
        <v>1.524</v>
      </c>
      <c r="I1539" s="211"/>
      <c r="J1539" s="207"/>
      <c r="K1539" s="207"/>
      <c r="L1539" s="212"/>
      <c r="M1539" s="213"/>
      <c r="N1539" s="214"/>
      <c r="O1539" s="214"/>
      <c r="P1539" s="214"/>
      <c r="Q1539" s="214"/>
      <c r="R1539" s="214"/>
      <c r="S1539" s="214"/>
      <c r="T1539" s="215"/>
      <c r="AT1539" s="216" t="s">
        <v>135</v>
      </c>
      <c r="AU1539" s="216" t="s">
        <v>82</v>
      </c>
      <c r="AV1539" s="13" t="s">
        <v>84</v>
      </c>
      <c r="AW1539" s="13" t="s">
        <v>30</v>
      </c>
      <c r="AX1539" s="13" t="s">
        <v>74</v>
      </c>
      <c r="AY1539" s="216" t="s">
        <v>125</v>
      </c>
    </row>
    <row r="1540" spans="1:65" s="13" customFormat="1">
      <c r="B1540" s="206"/>
      <c r="C1540" s="207"/>
      <c r="D1540" s="191" t="s">
        <v>135</v>
      </c>
      <c r="E1540" s="208" t="s">
        <v>1</v>
      </c>
      <c r="F1540" s="209" t="s">
        <v>1033</v>
      </c>
      <c r="G1540" s="207"/>
      <c r="H1540" s="210">
        <v>0.47599999999999998</v>
      </c>
      <c r="I1540" s="211"/>
      <c r="J1540" s="207"/>
      <c r="K1540" s="207"/>
      <c r="L1540" s="212"/>
      <c r="M1540" s="213"/>
      <c r="N1540" s="214"/>
      <c r="O1540" s="214"/>
      <c r="P1540" s="214"/>
      <c r="Q1540" s="214"/>
      <c r="R1540" s="214"/>
      <c r="S1540" s="214"/>
      <c r="T1540" s="215"/>
      <c r="AT1540" s="216" t="s">
        <v>135</v>
      </c>
      <c r="AU1540" s="216" t="s">
        <v>82</v>
      </c>
      <c r="AV1540" s="13" t="s">
        <v>84</v>
      </c>
      <c r="AW1540" s="13" t="s">
        <v>30</v>
      </c>
      <c r="AX1540" s="13" t="s">
        <v>74</v>
      </c>
      <c r="AY1540" s="216" t="s">
        <v>125</v>
      </c>
    </row>
    <row r="1541" spans="1:65" s="12" customFormat="1">
      <c r="B1541" s="196"/>
      <c r="C1541" s="197"/>
      <c r="D1541" s="191" t="s">
        <v>135</v>
      </c>
      <c r="E1541" s="198" t="s">
        <v>1</v>
      </c>
      <c r="F1541" s="199" t="s">
        <v>533</v>
      </c>
      <c r="G1541" s="197"/>
      <c r="H1541" s="198" t="s">
        <v>1</v>
      </c>
      <c r="I1541" s="200"/>
      <c r="J1541" s="197"/>
      <c r="K1541" s="197"/>
      <c r="L1541" s="201"/>
      <c r="M1541" s="202"/>
      <c r="N1541" s="203"/>
      <c r="O1541" s="203"/>
      <c r="P1541" s="203"/>
      <c r="Q1541" s="203"/>
      <c r="R1541" s="203"/>
      <c r="S1541" s="203"/>
      <c r="T1541" s="204"/>
      <c r="AT1541" s="205" t="s">
        <v>135</v>
      </c>
      <c r="AU1541" s="205" t="s">
        <v>82</v>
      </c>
      <c r="AV1541" s="12" t="s">
        <v>82</v>
      </c>
      <c r="AW1541" s="12" t="s">
        <v>30</v>
      </c>
      <c r="AX1541" s="12" t="s">
        <v>74</v>
      </c>
      <c r="AY1541" s="205" t="s">
        <v>125</v>
      </c>
    </row>
    <row r="1542" spans="1:65" s="13" customFormat="1">
      <c r="B1542" s="206"/>
      <c r="C1542" s="207"/>
      <c r="D1542" s="191" t="s">
        <v>135</v>
      </c>
      <c r="E1542" s="208" t="s">
        <v>1</v>
      </c>
      <c r="F1542" s="209" t="s">
        <v>1034</v>
      </c>
      <c r="G1542" s="207"/>
      <c r="H1542" s="210">
        <v>1.6890000000000001</v>
      </c>
      <c r="I1542" s="211"/>
      <c r="J1542" s="207"/>
      <c r="K1542" s="207"/>
      <c r="L1542" s="212"/>
      <c r="M1542" s="213"/>
      <c r="N1542" s="214"/>
      <c r="O1542" s="214"/>
      <c r="P1542" s="214"/>
      <c r="Q1542" s="214"/>
      <c r="R1542" s="214"/>
      <c r="S1542" s="214"/>
      <c r="T1542" s="215"/>
      <c r="AT1542" s="216" t="s">
        <v>135</v>
      </c>
      <c r="AU1542" s="216" t="s">
        <v>82</v>
      </c>
      <c r="AV1542" s="13" t="s">
        <v>84</v>
      </c>
      <c r="AW1542" s="13" t="s">
        <v>30</v>
      </c>
      <c r="AX1542" s="13" t="s">
        <v>74</v>
      </c>
      <c r="AY1542" s="216" t="s">
        <v>125</v>
      </c>
    </row>
    <row r="1543" spans="1:65" s="13" customFormat="1">
      <c r="B1543" s="206"/>
      <c r="C1543" s="207"/>
      <c r="D1543" s="191" t="s">
        <v>135</v>
      </c>
      <c r="E1543" s="208" t="s">
        <v>1</v>
      </c>
      <c r="F1543" s="209" t="s">
        <v>1035</v>
      </c>
      <c r="G1543" s="207"/>
      <c r="H1543" s="210">
        <v>2.3109999999999999</v>
      </c>
      <c r="I1543" s="211"/>
      <c r="J1543" s="207"/>
      <c r="K1543" s="207"/>
      <c r="L1543" s="212"/>
      <c r="M1543" s="213"/>
      <c r="N1543" s="214"/>
      <c r="O1543" s="214"/>
      <c r="P1543" s="214"/>
      <c r="Q1543" s="214"/>
      <c r="R1543" s="214"/>
      <c r="S1543" s="214"/>
      <c r="T1543" s="215"/>
      <c r="AT1543" s="216" t="s">
        <v>135</v>
      </c>
      <c r="AU1543" s="216" t="s">
        <v>82</v>
      </c>
      <c r="AV1543" s="13" t="s">
        <v>84</v>
      </c>
      <c r="AW1543" s="13" t="s">
        <v>30</v>
      </c>
      <c r="AX1543" s="13" t="s">
        <v>74</v>
      </c>
      <c r="AY1543" s="216" t="s">
        <v>125</v>
      </c>
    </row>
    <row r="1544" spans="1:65" s="12" customFormat="1">
      <c r="B1544" s="196"/>
      <c r="C1544" s="197"/>
      <c r="D1544" s="191" t="s">
        <v>135</v>
      </c>
      <c r="E1544" s="198" t="s">
        <v>1</v>
      </c>
      <c r="F1544" s="199" t="s">
        <v>164</v>
      </c>
      <c r="G1544" s="197"/>
      <c r="H1544" s="198" t="s">
        <v>1</v>
      </c>
      <c r="I1544" s="200"/>
      <c r="J1544" s="197"/>
      <c r="K1544" s="197"/>
      <c r="L1544" s="201"/>
      <c r="M1544" s="202"/>
      <c r="N1544" s="203"/>
      <c r="O1544" s="203"/>
      <c r="P1544" s="203"/>
      <c r="Q1544" s="203"/>
      <c r="R1544" s="203"/>
      <c r="S1544" s="203"/>
      <c r="T1544" s="204"/>
      <c r="AT1544" s="205" t="s">
        <v>135</v>
      </c>
      <c r="AU1544" s="205" t="s">
        <v>82</v>
      </c>
      <c r="AV1544" s="12" t="s">
        <v>82</v>
      </c>
      <c r="AW1544" s="12" t="s">
        <v>30</v>
      </c>
      <c r="AX1544" s="12" t="s">
        <v>74</v>
      </c>
      <c r="AY1544" s="205" t="s">
        <v>125</v>
      </c>
    </row>
    <row r="1545" spans="1:65" s="13" customFormat="1">
      <c r="B1545" s="206"/>
      <c r="C1545" s="207"/>
      <c r="D1545" s="191" t="s">
        <v>135</v>
      </c>
      <c r="E1545" s="208" t="s">
        <v>1</v>
      </c>
      <c r="F1545" s="209" t="s">
        <v>1036</v>
      </c>
      <c r="G1545" s="207"/>
      <c r="H1545" s="210">
        <v>0.24399999999999999</v>
      </c>
      <c r="I1545" s="211"/>
      <c r="J1545" s="207"/>
      <c r="K1545" s="207"/>
      <c r="L1545" s="212"/>
      <c r="M1545" s="213"/>
      <c r="N1545" s="214"/>
      <c r="O1545" s="214"/>
      <c r="P1545" s="214"/>
      <c r="Q1545" s="214"/>
      <c r="R1545" s="214"/>
      <c r="S1545" s="214"/>
      <c r="T1545" s="215"/>
      <c r="AT1545" s="216" t="s">
        <v>135</v>
      </c>
      <c r="AU1545" s="216" t="s">
        <v>82</v>
      </c>
      <c r="AV1545" s="13" t="s">
        <v>84</v>
      </c>
      <c r="AW1545" s="13" t="s">
        <v>30</v>
      </c>
      <c r="AX1545" s="13" t="s">
        <v>74</v>
      </c>
      <c r="AY1545" s="216" t="s">
        <v>125</v>
      </c>
    </row>
    <row r="1546" spans="1:65" s="13" customFormat="1">
      <c r="B1546" s="206"/>
      <c r="C1546" s="207"/>
      <c r="D1546" s="191" t="s">
        <v>135</v>
      </c>
      <c r="E1546" s="208" t="s">
        <v>1</v>
      </c>
      <c r="F1546" s="209" t="s">
        <v>1037</v>
      </c>
      <c r="G1546" s="207"/>
      <c r="H1546" s="210">
        <v>1.756</v>
      </c>
      <c r="I1546" s="211"/>
      <c r="J1546" s="207"/>
      <c r="K1546" s="207"/>
      <c r="L1546" s="212"/>
      <c r="M1546" s="213"/>
      <c r="N1546" s="214"/>
      <c r="O1546" s="214"/>
      <c r="P1546" s="214"/>
      <c r="Q1546" s="214"/>
      <c r="R1546" s="214"/>
      <c r="S1546" s="214"/>
      <c r="T1546" s="215"/>
      <c r="AT1546" s="216" t="s">
        <v>135</v>
      </c>
      <c r="AU1546" s="216" t="s">
        <v>82</v>
      </c>
      <c r="AV1546" s="13" t="s">
        <v>84</v>
      </c>
      <c r="AW1546" s="13" t="s">
        <v>30</v>
      </c>
      <c r="AX1546" s="13" t="s">
        <v>74</v>
      </c>
      <c r="AY1546" s="216" t="s">
        <v>125</v>
      </c>
    </row>
    <row r="1547" spans="1:65" s="12" customFormat="1">
      <c r="B1547" s="196"/>
      <c r="C1547" s="197"/>
      <c r="D1547" s="191" t="s">
        <v>135</v>
      </c>
      <c r="E1547" s="198" t="s">
        <v>1</v>
      </c>
      <c r="F1547" s="199" t="s">
        <v>538</v>
      </c>
      <c r="G1547" s="197"/>
      <c r="H1547" s="198" t="s">
        <v>1</v>
      </c>
      <c r="I1547" s="200"/>
      <c r="J1547" s="197"/>
      <c r="K1547" s="197"/>
      <c r="L1547" s="201"/>
      <c r="M1547" s="202"/>
      <c r="N1547" s="203"/>
      <c r="O1547" s="203"/>
      <c r="P1547" s="203"/>
      <c r="Q1547" s="203"/>
      <c r="R1547" s="203"/>
      <c r="S1547" s="203"/>
      <c r="T1547" s="204"/>
      <c r="AT1547" s="205" t="s">
        <v>135</v>
      </c>
      <c r="AU1547" s="205" t="s">
        <v>82</v>
      </c>
      <c r="AV1547" s="12" t="s">
        <v>82</v>
      </c>
      <c r="AW1547" s="12" t="s">
        <v>30</v>
      </c>
      <c r="AX1547" s="12" t="s">
        <v>74</v>
      </c>
      <c r="AY1547" s="205" t="s">
        <v>125</v>
      </c>
    </row>
    <row r="1548" spans="1:65" s="13" customFormat="1">
      <c r="B1548" s="206"/>
      <c r="C1548" s="207"/>
      <c r="D1548" s="191" t="s">
        <v>135</v>
      </c>
      <c r="E1548" s="208" t="s">
        <v>1</v>
      </c>
      <c r="F1548" s="209" t="s">
        <v>1038</v>
      </c>
      <c r="G1548" s="207"/>
      <c r="H1548" s="210">
        <v>0.89300000000000002</v>
      </c>
      <c r="I1548" s="211"/>
      <c r="J1548" s="207"/>
      <c r="K1548" s="207"/>
      <c r="L1548" s="212"/>
      <c r="M1548" s="213"/>
      <c r="N1548" s="214"/>
      <c r="O1548" s="214"/>
      <c r="P1548" s="214"/>
      <c r="Q1548" s="214"/>
      <c r="R1548" s="214"/>
      <c r="S1548" s="214"/>
      <c r="T1548" s="215"/>
      <c r="AT1548" s="216" t="s">
        <v>135</v>
      </c>
      <c r="AU1548" s="216" t="s">
        <v>82</v>
      </c>
      <c r="AV1548" s="13" t="s">
        <v>84</v>
      </c>
      <c r="AW1548" s="13" t="s">
        <v>30</v>
      </c>
      <c r="AX1548" s="13" t="s">
        <v>74</v>
      </c>
      <c r="AY1548" s="216" t="s">
        <v>125</v>
      </c>
    </row>
    <row r="1549" spans="1:65" s="13" customFormat="1">
      <c r="B1549" s="206"/>
      <c r="C1549" s="207"/>
      <c r="D1549" s="191" t="s">
        <v>135</v>
      </c>
      <c r="E1549" s="208" t="s">
        <v>1</v>
      </c>
      <c r="F1549" s="209" t="s">
        <v>1039</v>
      </c>
      <c r="G1549" s="207"/>
      <c r="H1549" s="210">
        <v>1.107</v>
      </c>
      <c r="I1549" s="211"/>
      <c r="J1549" s="207"/>
      <c r="K1549" s="207"/>
      <c r="L1549" s="212"/>
      <c r="M1549" s="213"/>
      <c r="N1549" s="214"/>
      <c r="O1549" s="214"/>
      <c r="P1549" s="214"/>
      <c r="Q1549" s="214"/>
      <c r="R1549" s="214"/>
      <c r="S1549" s="214"/>
      <c r="T1549" s="215"/>
      <c r="AT1549" s="216" t="s">
        <v>135</v>
      </c>
      <c r="AU1549" s="216" t="s">
        <v>82</v>
      </c>
      <c r="AV1549" s="13" t="s">
        <v>84</v>
      </c>
      <c r="AW1549" s="13" t="s">
        <v>30</v>
      </c>
      <c r="AX1549" s="13" t="s">
        <v>74</v>
      </c>
      <c r="AY1549" s="216" t="s">
        <v>125</v>
      </c>
    </row>
    <row r="1550" spans="1:65" s="14" customFormat="1">
      <c r="B1550" s="217"/>
      <c r="C1550" s="218"/>
      <c r="D1550" s="191" t="s">
        <v>135</v>
      </c>
      <c r="E1550" s="219" t="s">
        <v>1</v>
      </c>
      <c r="F1550" s="220" t="s">
        <v>138</v>
      </c>
      <c r="G1550" s="218"/>
      <c r="H1550" s="221">
        <v>10</v>
      </c>
      <c r="I1550" s="222"/>
      <c r="J1550" s="218"/>
      <c r="K1550" s="218"/>
      <c r="L1550" s="223"/>
      <c r="M1550" s="224"/>
      <c r="N1550" s="225"/>
      <c r="O1550" s="225"/>
      <c r="P1550" s="225"/>
      <c r="Q1550" s="225"/>
      <c r="R1550" s="225"/>
      <c r="S1550" s="225"/>
      <c r="T1550" s="226"/>
      <c r="AT1550" s="227" t="s">
        <v>135</v>
      </c>
      <c r="AU1550" s="227" t="s">
        <v>82</v>
      </c>
      <c r="AV1550" s="14" t="s">
        <v>132</v>
      </c>
      <c r="AW1550" s="14" t="s">
        <v>30</v>
      </c>
      <c r="AX1550" s="14" t="s">
        <v>82</v>
      </c>
      <c r="AY1550" s="227" t="s">
        <v>125</v>
      </c>
    </row>
    <row r="1551" spans="1:65" s="2" customFormat="1" ht="24.2" customHeight="1">
      <c r="A1551" s="33"/>
      <c r="B1551" s="34"/>
      <c r="C1551" s="228" t="s">
        <v>1040</v>
      </c>
      <c r="D1551" s="228" t="s">
        <v>769</v>
      </c>
      <c r="E1551" s="229" t="s">
        <v>1041</v>
      </c>
      <c r="F1551" s="230" t="s">
        <v>1042</v>
      </c>
      <c r="G1551" s="231" t="s">
        <v>985</v>
      </c>
      <c r="H1551" s="232">
        <v>6</v>
      </c>
      <c r="I1551" s="233"/>
      <c r="J1551" s="234">
        <f>ROUND(I1551*H1551,2)</f>
        <v>0</v>
      </c>
      <c r="K1551" s="230" t="s">
        <v>130</v>
      </c>
      <c r="L1551" s="38"/>
      <c r="M1551" s="235" t="s">
        <v>1</v>
      </c>
      <c r="N1551" s="236" t="s">
        <v>39</v>
      </c>
      <c r="O1551" s="70"/>
      <c r="P1551" s="187">
        <f>O1551*H1551</f>
        <v>0</v>
      </c>
      <c r="Q1551" s="187">
        <v>0</v>
      </c>
      <c r="R1551" s="187">
        <f>Q1551*H1551</f>
        <v>0</v>
      </c>
      <c r="S1551" s="187">
        <v>0</v>
      </c>
      <c r="T1551" s="188">
        <f>S1551*H1551</f>
        <v>0</v>
      </c>
      <c r="U1551" s="33"/>
      <c r="V1551" s="33"/>
      <c r="W1551" s="33"/>
      <c r="X1551" s="33"/>
      <c r="Y1551" s="33"/>
      <c r="Z1551" s="33"/>
      <c r="AA1551" s="33"/>
      <c r="AB1551" s="33"/>
      <c r="AC1551" s="33"/>
      <c r="AD1551" s="33"/>
      <c r="AE1551" s="33"/>
      <c r="AR1551" s="189" t="s">
        <v>132</v>
      </c>
      <c r="AT1551" s="189" t="s">
        <v>769</v>
      </c>
      <c r="AU1551" s="189" t="s">
        <v>82</v>
      </c>
      <c r="AY1551" s="16" t="s">
        <v>125</v>
      </c>
      <c r="BE1551" s="190">
        <f>IF(N1551="základní",J1551,0)</f>
        <v>0</v>
      </c>
      <c r="BF1551" s="190">
        <f>IF(N1551="snížená",J1551,0)</f>
        <v>0</v>
      </c>
      <c r="BG1551" s="190">
        <f>IF(N1551="zákl. přenesená",J1551,0)</f>
        <v>0</v>
      </c>
      <c r="BH1551" s="190">
        <f>IF(N1551="sníž. přenesená",J1551,0)</f>
        <v>0</v>
      </c>
      <c r="BI1551" s="190">
        <f>IF(N1551="nulová",J1551,0)</f>
        <v>0</v>
      </c>
      <c r="BJ1551" s="16" t="s">
        <v>82</v>
      </c>
      <c r="BK1551" s="190">
        <f>ROUND(I1551*H1551,2)</f>
        <v>0</v>
      </c>
      <c r="BL1551" s="16" t="s">
        <v>132</v>
      </c>
      <c r="BM1551" s="189" t="s">
        <v>1043</v>
      </c>
    </row>
    <row r="1552" spans="1:65" s="2" customFormat="1" ht="58.5">
      <c r="A1552" s="33"/>
      <c r="B1552" s="34"/>
      <c r="C1552" s="35"/>
      <c r="D1552" s="191" t="s">
        <v>134</v>
      </c>
      <c r="E1552" s="35"/>
      <c r="F1552" s="192" t="s">
        <v>1044</v>
      </c>
      <c r="G1552" s="35"/>
      <c r="H1552" s="35"/>
      <c r="I1552" s="193"/>
      <c r="J1552" s="35"/>
      <c r="K1552" s="35"/>
      <c r="L1552" s="38"/>
      <c r="M1552" s="194"/>
      <c r="N1552" s="195"/>
      <c r="O1552" s="70"/>
      <c r="P1552" s="70"/>
      <c r="Q1552" s="70"/>
      <c r="R1552" s="70"/>
      <c r="S1552" s="70"/>
      <c r="T1552" s="71"/>
      <c r="U1552" s="33"/>
      <c r="V1552" s="33"/>
      <c r="W1552" s="33"/>
      <c r="X1552" s="33"/>
      <c r="Y1552" s="33"/>
      <c r="Z1552" s="33"/>
      <c r="AA1552" s="33"/>
      <c r="AB1552" s="33"/>
      <c r="AC1552" s="33"/>
      <c r="AD1552" s="33"/>
      <c r="AE1552" s="33"/>
      <c r="AT1552" s="16" t="s">
        <v>134</v>
      </c>
      <c r="AU1552" s="16" t="s">
        <v>82</v>
      </c>
    </row>
    <row r="1553" spans="1:65" s="12" customFormat="1">
      <c r="B1553" s="196"/>
      <c r="C1553" s="197"/>
      <c r="D1553" s="191" t="s">
        <v>135</v>
      </c>
      <c r="E1553" s="198" t="s">
        <v>1</v>
      </c>
      <c r="F1553" s="199" t="s">
        <v>504</v>
      </c>
      <c r="G1553" s="197"/>
      <c r="H1553" s="198" t="s">
        <v>1</v>
      </c>
      <c r="I1553" s="200"/>
      <c r="J1553" s="197"/>
      <c r="K1553" s="197"/>
      <c r="L1553" s="201"/>
      <c r="M1553" s="202"/>
      <c r="N1553" s="203"/>
      <c r="O1553" s="203"/>
      <c r="P1553" s="203"/>
      <c r="Q1553" s="203"/>
      <c r="R1553" s="203"/>
      <c r="S1553" s="203"/>
      <c r="T1553" s="204"/>
      <c r="AT1553" s="205" t="s">
        <v>135</v>
      </c>
      <c r="AU1553" s="205" t="s">
        <v>82</v>
      </c>
      <c r="AV1553" s="12" t="s">
        <v>82</v>
      </c>
      <c r="AW1553" s="12" t="s">
        <v>30</v>
      </c>
      <c r="AX1553" s="12" t="s">
        <v>74</v>
      </c>
      <c r="AY1553" s="205" t="s">
        <v>125</v>
      </c>
    </row>
    <row r="1554" spans="1:65" s="13" customFormat="1">
      <c r="B1554" s="206"/>
      <c r="C1554" s="207"/>
      <c r="D1554" s="191" t="s">
        <v>135</v>
      </c>
      <c r="E1554" s="208" t="s">
        <v>1</v>
      </c>
      <c r="F1554" s="209" t="s">
        <v>1045</v>
      </c>
      <c r="G1554" s="207"/>
      <c r="H1554" s="210">
        <v>1.2709999999999999</v>
      </c>
      <c r="I1554" s="211"/>
      <c r="J1554" s="207"/>
      <c r="K1554" s="207"/>
      <c r="L1554" s="212"/>
      <c r="M1554" s="213"/>
      <c r="N1554" s="214"/>
      <c r="O1554" s="214"/>
      <c r="P1554" s="214"/>
      <c r="Q1554" s="214"/>
      <c r="R1554" s="214"/>
      <c r="S1554" s="214"/>
      <c r="T1554" s="215"/>
      <c r="AT1554" s="216" t="s">
        <v>135</v>
      </c>
      <c r="AU1554" s="216" t="s">
        <v>82</v>
      </c>
      <c r="AV1554" s="13" t="s">
        <v>84</v>
      </c>
      <c r="AW1554" s="13" t="s">
        <v>30</v>
      </c>
      <c r="AX1554" s="13" t="s">
        <v>74</v>
      </c>
      <c r="AY1554" s="216" t="s">
        <v>125</v>
      </c>
    </row>
    <row r="1555" spans="1:65" s="13" customFormat="1">
      <c r="B1555" s="206"/>
      <c r="C1555" s="207"/>
      <c r="D1555" s="191" t="s">
        <v>135</v>
      </c>
      <c r="E1555" s="208" t="s">
        <v>1</v>
      </c>
      <c r="F1555" s="209" t="s">
        <v>1046</v>
      </c>
      <c r="G1555" s="207"/>
      <c r="H1555" s="210">
        <v>0.72899999999999998</v>
      </c>
      <c r="I1555" s="211"/>
      <c r="J1555" s="207"/>
      <c r="K1555" s="207"/>
      <c r="L1555" s="212"/>
      <c r="M1555" s="213"/>
      <c r="N1555" s="214"/>
      <c r="O1555" s="214"/>
      <c r="P1555" s="214"/>
      <c r="Q1555" s="214"/>
      <c r="R1555" s="214"/>
      <c r="S1555" s="214"/>
      <c r="T1555" s="215"/>
      <c r="AT1555" s="216" t="s">
        <v>135</v>
      </c>
      <c r="AU1555" s="216" t="s">
        <v>82</v>
      </c>
      <c r="AV1555" s="13" t="s">
        <v>84</v>
      </c>
      <c r="AW1555" s="13" t="s">
        <v>30</v>
      </c>
      <c r="AX1555" s="13" t="s">
        <v>74</v>
      </c>
      <c r="AY1555" s="216" t="s">
        <v>125</v>
      </c>
    </row>
    <row r="1556" spans="1:65" s="12" customFormat="1">
      <c r="B1556" s="196"/>
      <c r="C1556" s="197"/>
      <c r="D1556" s="191" t="s">
        <v>135</v>
      </c>
      <c r="E1556" s="198" t="s">
        <v>1</v>
      </c>
      <c r="F1556" s="199" t="s">
        <v>396</v>
      </c>
      <c r="G1556" s="197"/>
      <c r="H1556" s="198" t="s">
        <v>1</v>
      </c>
      <c r="I1556" s="200"/>
      <c r="J1556" s="197"/>
      <c r="K1556" s="197"/>
      <c r="L1556" s="201"/>
      <c r="M1556" s="202"/>
      <c r="N1556" s="203"/>
      <c r="O1556" s="203"/>
      <c r="P1556" s="203"/>
      <c r="Q1556" s="203"/>
      <c r="R1556" s="203"/>
      <c r="S1556" s="203"/>
      <c r="T1556" s="204"/>
      <c r="AT1556" s="205" t="s">
        <v>135</v>
      </c>
      <c r="AU1556" s="205" t="s">
        <v>82</v>
      </c>
      <c r="AV1556" s="12" t="s">
        <v>82</v>
      </c>
      <c r="AW1556" s="12" t="s">
        <v>30</v>
      </c>
      <c r="AX1556" s="12" t="s">
        <v>74</v>
      </c>
      <c r="AY1556" s="205" t="s">
        <v>125</v>
      </c>
    </row>
    <row r="1557" spans="1:65" s="13" customFormat="1">
      <c r="B1557" s="206"/>
      <c r="C1557" s="207"/>
      <c r="D1557" s="191" t="s">
        <v>135</v>
      </c>
      <c r="E1557" s="208" t="s">
        <v>1</v>
      </c>
      <c r="F1557" s="209" t="s">
        <v>1047</v>
      </c>
      <c r="G1557" s="207"/>
      <c r="H1557" s="210">
        <v>1.0129999999999999</v>
      </c>
      <c r="I1557" s="211"/>
      <c r="J1557" s="207"/>
      <c r="K1557" s="207"/>
      <c r="L1557" s="212"/>
      <c r="M1557" s="213"/>
      <c r="N1557" s="214"/>
      <c r="O1557" s="214"/>
      <c r="P1557" s="214"/>
      <c r="Q1557" s="214"/>
      <c r="R1557" s="214"/>
      <c r="S1557" s="214"/>
      <c r="T1557" s="215"/>
      <c r="AT1557" s="216" t="s">
        <v>135</v>
      </c>
      <c r="AU1557" s="216" t="s">
        <v>82</v>
      </c>
      <c r="AV1557" s="13" t="s">
        <v>84</v>
      </c>
      <c r="AW1557" s="13" t="s">
        <v>30</v>
      </c>
      <c r="AX1557" s="13" t="s">
        <v>74</v>
      </c>
      <c r="AY1557" s="216" t="s">
        <v>125</v>
      </c>
    </row>
    <row r="1558" spans="1:65" s="13" customFormat="1">
      <c r="B1558" s="206"/>
      <c r="C1558" s="207"/>
      <c r="D1558" s="191" t="s">
        <v>135</v>
      </c>
      <c r="E1558" s="208" t="s">
        <v>1</v>
      </c>
      <c r="F1558" s="209" t="s">
        <v>1048</v>
      </c>
      <c r="G1558" s="207"/>
      <c r="H1558" s="210">
        <v>2.9870000000000001</v>
      </c>
      <c r="I1558" s="211"/>
      <c r="J1558" s="207"/>
      <c r="K1558" s="207"/>
      <c r="L1558" s="212"/>
      <c r="M1558" s="213"/>
      <c r="N1558" s="214"/>
      <c r="O1558" s="214"/>
      <c r="P1558" s="214"/>
      <c r="Q1558" s="214"/>
      <c r="R1558" s="214"/>
      <c r="S1558" s="214"/>
      <c r="T1558" s="215"/>
      <c r="AT1558" s="216" t="s">
        <v>135</v>
      </c>
      <c r="AU1558" s="216" t="s">
        <v>82</v>
      </c>
      <c r="AV1558" s="13" t="s">
        <v>84</v>
      </c>
      <c r="AW1558" s="13" t="s">
        <v>30</v>
      </c>
      <c r="AX1558" s="13" t="s">
        <v>74</v>
      </c>
      <c r="AY1558" s="216" t="s">
        <v>125</v>
      </c>
    </row>
    <row r="1559" spans="1:65" s="14" customFormat="1">
      <c r="B1559" s="217"/>
      <c r="C1559" s="218"/>
      <c r="D1559" s="191" t="s">
        <v>135</v>
      </c>
      <c r="E1559" s="219" t="s">
        <v>1</v>
      </c>
      <c r="F1559" s="220" t="s">
        <v>138</v>
      </c>
      <c r="G1559" s="218"/>
      <c r="H1559" s="221">
        <v>6</v>
      </c>
      <c r="I1559" s="222"/>
      <c r="J1559" s="218"/>
      <c r="K1559" s="218"/>
      <c r="L1559" s="223"/>
      <c r="M1559" s="224"/>
      <c r="N1559" s="225"/>
      <c r="O1559" s="225"/>
      <c r="P1559" s="225"/>
      <c r="Q1559" s="225"/>
      <c r="R1559" s="225"/>
      <c r="S1559" s="225"/>
      <c r="T1559" s="226"/>
      <c r="AT1559" s="227" t="s">
        <v>135</v>
      </c>
      <c r="AU1559" s="227" t="s">
        <v>82</v>
      </c>
      <c r="AV1559" s="14" t="s">
        <v>132</v>
      </c>
      <c r="AW1559" s="14" t="s">
        <v>30</v>
      </c>
      <c r="AX1559" s="14" t="s">
        <v>82</v>
      </c>
      <c r="AY1559" s="227" t="s">
        <v>125</v>
      </c>
    </row>
    <row r="1560" spans="1:65" s="2" customFormat="1" ht="24.2" customHeight="1">
      <c r="A1560" s="33"/>
      <c r="B1560" s="34"/>
      <c r="C1560" s="228" t="s">
        <v>1049</v>
      </c>
      <c r="D1560" s="228" t="s">
        <v>769</v>
      </c>
      <c r="E1560" s="229" t="s">
        <v>1050</v>
      </c>
      <c r="F1560" s="230" t="s">
        <v>1051</v>
      </c>
      <c r="G1560" s="231" t="s">
        <v>129</v>
      </c>
      <c r="H1560" s="232">
        <v>3170</v>
      </c>
      <c r="I1560" s="233"/>
      <c r="J1560" s="234">
        <f>ROUND(I1560*H1560,2)</f>
        <v>0</v>
      </c>
      <c r="K1560" s="230" t="s">
        <v>130</v>
      </c>
      <c r="L1560" s="38"/>
      <c r="M1560" s="235" t="s">
        <v>1</v>
      </c>
      <c r="N1560" s="236" t="s">
        <v>39</v>
      </c>
      <c r="O1560" s="70"/>
      <c r="P1560" s="187">
        <f>O1560*H1560</f>
        <v>0</v>
      </c>
      <c r="Q1560" s="187">
        <v>0</v>
      </c>
      <c r="R1560" s="187">
        <f>Q1560*H1560</f>
        <v>0</v>
      </c>
      <c r="S1560" s="187">
        <v>0</v>
      </c>
      <c r="T1560" s="188">
        <f>S1560*H1560</f>
        <v>0</v>
      </c>
      <c r="U1560" s="33"/>
      <c r="V1560" s="33"/>
      <c r="W1560" s="33"/>
      <c r="X1560" s="33"/>
      <c r="Y1560" s="33"/>
      <c r="Z1560" s="33"/>
      <c r="AA1560" s="33"/>
      <c r="AB1560" s="33"/>
      <c r="AC1560" s="33"/>
      <c r="AD1560" s="33"/>
      <c r="AE1560" s="33"/>
      <c r="AR1560" s="189" t="s">
        <v>132</v>
      </c>
      <c r="AT1560" s="189" t="s">
        <v>769</v>
      </c>
      <c r="AU1560" s="189" t="s">
        <v>82</v>
      </c>
      <c r="AY1560" s="16" t="s">
        <v>125</v>
      </c>
      <c r="BE1560" s="190">
        <f>IF(N1560="základní",J1560,0)</f>
        <v>0</v>
      </c>
      <c r="BF1560" s="190">
        <f>IF(N1560="snížená",J1560,0)</f>
        <v>0</v>
      </c>
      <c r="BG1560" s="190">
        <f>IF(N1560="zákl. přenesená",J1560,0)</f>
        <v>0</v>
      </c>
      <c r="BH1560" s="190">
        <f>IF(N1560="sníž. přenesená",J1560,0)</f>
        <v>0</v>
      </c>
      <c r="BI1560" s="190">
        <f>IF(N1560="nulová",J1560,0)</f>
        <v>0</v>
      </c>
      <c r="BJ1560" s="16" t="s">
        <v>82</v>
      </c>
      <c r="BK1560" s="190">
        <f>ROUND(I1560*H1560,2)</f>
        <v>0</v>
      </c>
      <c r="BL1560" s="16" t="s">
        <v>132</v>
      </c>
      <c r="BM1560" s="189" t="s">
        <v>1052</v>
      </c>
    </row>
    <row r="1561" spans="1:65" s="2" customFormat="1" ht="58.5">
      <c r="A1561" s="33"/>
      <c r="B1561" s="34"/>
      <c r="C1561" s="35"/>
      <c r="D1561" s="191" t="s">
        <v>134</v>
      </c>
      <c r="E1561" s="35"/>
      <c r="F1561" s="192" t="s">
        <v>1053</v>
      </c>
      <c r="G1561" s="35"/>
      <c r="H1561" s="35"/>
      <c r="I1561" s="193"/>
      <c r="J1561" s="35"/>
      <c r="K1561" s="35"/>
      <c r="L1561" s="38"/>
      <c r="M1561" s="194"/>
      <c r="N1561" s="195"/>
      <c r="O1561" s="70"/>
      <c r="P1561" s="70"/>
      <c r="Q1561" s="70"/>
      <c r="R1561" s="70"/>
      <c r="S1561" s="70"/>
      <c r="T1561" s="71"/>
      <c r="U1561" s="33"/>
      <c r="V1561" s="33"/>
      <c r="W1561" s="33"/>
      <c r="X1561" s="33"/>
      <c r="Y1561" s="33"/>
      <c r="Z1561" s="33"/>
      <c r="AA1561" s="33"/>
      <c r="AB1561" s="33"/>
      <c r="AC1561" s="33"/>
      <c r="AD1561" s="33"/>
      <c r="AE1561" s="33"/>
      <c r="AT1561" s="16" t="s">
        <v>134</v>
      </c>
      <c r="AU1561" s="16" t="s">
        <v>82</v>
      </c>
    </row>
    <row r="1562" spans="1:65" s="12" customFormat="1">
      <c r="B1562" s="196"/>
      <c r="C1562" s="197"/>
      <c r="D1562" s="191" t="s">
        <v>135</v>
      </c>
      <c r="E1562" s="198" t="s">
        <v>1</v>
      </c>
      <c r="F1562" s="199" t="s">
        <v>530</v>
      </c>
      <c r="G1562" s="197"/>
      <c r="H1562" s="198" t="s">
        <v>1</v>
      </c>
      <c r="I1562" s="200"/>
      <c r="J1562" s="197"/>
      <c r="K1562" s="197"/>
      <c r="L1562" s="201"/>
      <c r="M1562" s="202"/>
      <c r="N1562" s="203"/>
      <c r="O1562" s="203"/>
      <c r="P1562" s="203"/>
      <c r="Q1562" s="203"/>
      <c r="R1562" s="203"/>
      <c r="S1562" s="203"/>
      <c r="T1562" s="204"/>
      <c r="AT1562" s="205" t="s">
        <v>135</v>
      </c>
      <c r="AU1562" s="205" t="s">
        <v>82</v>
      </c>
      <c r="AV1562" s="12" t="s">
        <v>82</v>
      </c>
      <c r="AW1562" s="12" t="s">
        <v>30</v>
      </c>
      <c r="AX1562" s="12" t="s">
        <v>74</v>
      </c>
      <c r="AY1562" s="205" t="s">
        <v>125</v>
      </c>
    </row>
    <row r="1563" spans="1:65" s="13" customFormat="1">
      <c r="B1563" s="206"/>
      <c r="C1563" s="207"/>
      <c r="D1563" s="191" t="s">
        <v>135</v>
      </c>
      <c r="E1563" s="208" t="s">
        <v>1</v>
      </c>
      <c r="F1563" s="209" t="s">
        <v>848</v>
      </c>
      <c r="G1563" s="207"/>
      <c r="H1563" s="210">
        <v>686</v>
      </c>
      <c r="I1563" s="211"/>
      <c r="J1563" s="207"/>
      <c r="K1563" s="207"/>
      <c r="L1563" s="212"/>
      <c r="M1563" s="213"/>
      <c r="N1563" s="214"/>
      <c r="O1563" s="214"/>
      <c r="P1563" s="214"/>
      <c r="Q1563" s="214"/>
      <c r="R1563" s="214"/>
      <c r="S1563" s="214"/>
      <c r="T1563" s="215"/>
      <c r="AT1563" s="216" t="s">
        <v>135</v>
      </c>
      <c r="AU1563" s="216" t="s">
        <v>82</v>
      </c>
      <c r="AV1563" s="13" t="s">
        <v>84</v>
      </c>
      <c r="AW1563" s="13" t="s">
        <v>30</v>
      </c>
      <c r="AX1563" s="13" t="s">
        <v>74</v>
      </c>
      <c r="AY1563" s="216" t="s">
        <v>125</v>
      </c>
    </row>
    <row r="1564" spans="1:65" s="12" customFormat="1">
      <c r="B1564" s="196"/>
      <c r="C1564" s="197"/>
      <c r="D1564" s="191" t="s">
        <v>135</v>
      </c>
      <c r="E1564" s="198" t="s">
        <v>1</v>
      </c>
      <c r="F1564" s="199" t="s">
        <v>533</v>
      </c>
      <c r="G1564" s="197"/>
      <c r="H1564" s="198" t="s">
        <v>1</v>
      </c>
      <c r="I1564" s="200"/>
      <c r="J1564" s="197"/>
      <c r="K1564" s="197"/>
      <c r="L1564" s="201"/>
      <c r="M1564" s="202"/>
      <c r="N1564" s="203"/>
      <c r="O1564" s="203"/>
      <c r="P1564" s="203"/>
      <c r="Q1564" s="203"/>
      <c r="R1564" s="203"/>
      <c r="S1564" s="203"/>
      <c r="T1564" s="204"/>
      <c r="AT1564" s="205" t="s">
        <v>135</v>
      </c>
      <c r="AU1564" s="205" t="s">
        <v>82</v>
      </c>
      <c r="AV1564" s="12" t="s">
        <v>82</v>
      </c>
      <c r="AW1564" s="12" t="s">
        <v>30</v>
      </c>
      <c r="AX1564" s="12" t="s">
        <v>74</v>
      </c>
      <c r="AY1564" s="205" t="s">
        <v>125</v>
      </c>
    </row>
    <row r="1565" spans="1:65" s="13" customFormat="1">
      <c r="B1565" s="206"/>
      <c r="C1565" s="207"/>
      <c r="D1565" s="191" t="s">
        <v>135</v>
      </c>
      <c r="E1565" s="208" t="s">
        <v>1</v>
      </c>
      <c r="F1565" s="209" t="s">
        <v>1054</v>
      </c>
      <c r="G1565" s="207"/>
      <c r="H1565" s="210">
        <v>760</v>
      </c>
      <c r="I1565" s="211"/>
      <c r="J1565" s="207"/>
      <c r="K1565" s="207"/>
      <c r="L1565" s="212"/>
      <c r="M1565" s="213"/>
      <c r="N1565" s="214"/>
      <c r="O1565" s="214"/>
      <c r="P1565" s="214"/>
      <c r="Q1565" s="214"/>
      <c r="R1565" s="214"/>
      <c r="S1565" s="214"/>
      <c r="T1565" s="215"/>
      <c r="AT1565" s="216" t="s">
        <v>135</v>
      </c>
      <c r="AU1565" s="216" t="s">
        <v>82</v>
      </c>
      <c r="AV1565" s="13" t="s">
        <v>84</v>
      </c>
      <c r="AW1565" s="13" t="s">
        <v>30</v>
      </c>
      <c r="AX1565" s="13" t="s">
        <v>74</v>
      </c>
      <c r="AY1565" s="216" t="s">
        <v>125</v>
      </c>
    </row>
    <row r="1566" spans="1:65" s="12" customFormat="1">
      <c r="B1566" s="196"/>
      <c r="C1566" s="197"/>
      <c r="D1566" s="191" t="s">
        <v>135</v>
      </c>
      <c r="E1566" s="198" t="s">
        <v>1</v>
      </c>
      <c r="F1566" s="199" t="s">
        <v>164</v>
      </c>
      <c r="G1566" s="197"/>
      <c r="H1566" s="198" t="s">
        <v>1</v>
      </c>
      <c r="I1566" s="200"/>
      <c r="J1566" s="197"/>
      <c r="K1566" s="197"/>
      <c r="L1566" s="201"/>
      <c r="M1566" s="202"/>
      <c r="N1566" s="203"/>
      <c r="O1566" s="203"/>
      <c r="P1566" s="203"/>
      <c r="Q1566" s="203"/>
      <c r="R1566" s="203"/>
      <c r="S1566" s="203"/>
      <c r="T1566" s="204"/>
      <c r="AT1566" s="205" t="s">
        <v>135</v>
      </c>
      <c r="AU1566" s="205" t="s">
        <v>82</v>
      </c>
      <c r="AV1566" s="12" t="s">
        <v>82</v>
      </c>
      <c r="AW1566" s="12" t="s">
        <v>30</v>
      </c>
      <c r="AX1566" s="12" t="s">
        <v>74</v>
      </c>
      <c r="AY1566" s="205" t="s">
        <v>125</v>
      </c>
    </row>
    <row r="1567" spans="1:65" s="13" customFormat="1">
      <c r="B1567" s="206"/>
      <c r="C1567" s="207"/>
      <c r="D1567" s="191" t="s">
        <v>135</v>
      </c>
      <c r="E1567" s="208" t="s">
        <v>1</v>
      </c>
      <c r="F1567" s="209" t="s">
        <v>1055</v>
      </c>
      <c r="G1567" s="207"/>
      <c r="H1567" s="210">
        <v>110</v>
      </c>
      <c r="I1567" s="211"/>
      <c r="J1567" s="207"/>
      <c r="K1567" s="207"/>
      <c r="L1567" s="212"/>
      <c r="M1567" s="213"/>
      <c r="N1567" s="214"/>
      <c r="O1567" s="214"/>
      <c r="P1567" s="214"/>
      <c r="Q1567" s="214"/>
      <c r="R1567" s="214"/>
      <c r="S1567" s="214"/>
      <c r="T1567" s="215"/>
      <c r="AT1567" s="216" t="s">
        <v>135</v>
      </c>
      <c r="AU1567" s="216" t="s">
        <v>82</v>
      </c>
      <c r="AV1567" s="13" t="s">
        <v>84</v>
      </c>
      <c r="AW1567" s="13" t="s">
        <v>30</v>
      </c>
      <c r="AX1567" s="13" t="s">
        <v>74</v>
      </c>
      <c r="AY1567" s="216" t="s">
        <v>125</v>
      </c>
    </row>
    <row r="1568" spans="1:65" s="12" customFormat="1">
      <c r="B1568" s="196"/>
      <c r="C1568" s="197"/>
      <c r="D1568" s="191" t="s">
        <v>135</v>
      </c>
      <c r="E1568" s="198" t="s">
        <v>1</v>
      </c>
      <c r="F1568" s="199" t="s">
        <v>538</v>
      </c>
      <c r="G1568" s="197"/>
      <c r="H1568" s="198" t="s">
        <v>1</v>
      </c>
      <c r="I1568" s="200"/>
      <c r="J1568" s="197"/>
      <c r="K1568" s="197"/>
      <c r="L1568" s="201"/>
      <c r="M1568" s="202"/>
      <c r="N1568" s="203"/>
      <c r="O1568" s="203"/>
      <c r="P1568" s="203"/>
      <c r="Q1568" s="203"/>
      <c r="R1568" s="203"/>
      <c r="S1568" s="203"/>
      <c r="T1568" s="204"/>
      <c r="AT1568" s="205" t="s">
        <v>135</v>
      </c>
      <c r="AU1568" s="205" t="s">
        <v>82</v>
      </c>
      <c r="AV1568" s="12" t="s">
        <v>82</v>
      </c>
      <c r="AW1568" s="12" t="s">
        <v>30</v>
      </c>
      <c r="AX1568" s="12" t="s">
        <v>74</v>
      </c>
      <c r="AY1568" s="205" t="s">
        <v>125</v>
      </c>
    </row>
    <row r="1569" spans="1:65" s="13" customFormat="1">
      <c r="B1569" s="206"/>
      <c r="C1569" s="207"/>
      <c r="D1569" s="191" t="s">
        <v>135</v>
      </c>
      <c r="E1569" s="208" t="s">
        <v>1</v>
      </c>
      <c r="F1569" s="209" t="s">
        <v>1056</v>
      </c>
      <c r="G1569" s="207"/>
      <c r="H1569" s="210">
        <v>402</v>
      </c>
      <c r="I1569" s="211"/>
      <c r="J1569" s="207"/>
      <c r="K1569" s="207"/>
      <c r="L1569" s="212"/>
      <c r="M1569" s="213"/>
      <c r="N1569" s="214"/>
      <c r="O1569" s="214"/>
      <c r="P1569" s="214"/>
      <c r="Q1569" s="214"/>
      <c r="R1569" s="214"/>
      <c r="S1569" s="214"/>
      <c r="T1569" s="215"/>
      <c r="AT1569" s="216" t="s">
        <v>135</v>
      </c>
      <c r="AU1569" s="216" t="s">
        <v>82</v>
      </c>
      <c r="AV1569" s="13" t="s">
        <v>84</v>
      </c>
      <c r="AW1569" s="13" t="s">
        <v>30</v>
      </c>
      <c r="AX1569" s="13" t="s">
        <v>74</v>
      </c>
      <c r="AY1569" s="216" t="s">
        <v>125</v>
      </c>
    </row>
    <row r="1570" spans="1:65" s="12" customFormat="1">
      <c r="B1570" s="196"/>
      <c r="C1570" s="197"/>
      <c r="D1570" s="191" t="s">
        <v>135</v>
      </c>
      <c r="E1570" s="198" t="s">
        <v>1</v>
      </c>
      <c r="F1570" s="199" t="s">
        <v>396</v>
      </c>
      <c r="G1570" s="197"/>
      <c r="H1570" s="198" t="s">
        <v>1</v>
      </c>
      <c r="I1570" s="200"/>
      <c r="J1570" s="197"/>
      <c r="K1570" s="197"/>
      <c r="L1570" s="201"/>
      <c r="M1570" s="202"/>
      <c r="N1570" s="203"/>
      <c r="O1570" s="203"/>
      <c r="P1570" s="203"/>
      <c r="Q1570" s="203"/>
      <c r="R1570" s="203"/>
      <c r="S1570" s="203"/>
      <c r="T1570" s="204"/>
      <c r="AT1570" s="205" t="s">
        <v>135</v>
      </c>
      <c r="AU1570" s="205" t="s">
        <v>82</v>
      </c>
      <c r="AV1570" s="12" t="s">
        <v>82</v>
      </c>
      <c r="AW1570" s="12" t="s">
        <v>30</v>
      </c>
      <c r="AX1570" s="12" t="s">
        <v>74</v>
      </c>
      <c r="AY1570" s="205" t="s">
        <v>125</v>
      </c>
    </row>
    <row r="1571" spans="1:65" s="13" customFormat="1">
      <c r="B1571" s="206"/>
      <c r="C1571" s="207"/>
      <c r="D1571" s="191" t="s">
        <v>135</v>
      </c>
      <c r="E1571" s="208" t="s">
        <v>1</v>
      </c>
      <c r="F1571" s="209" t="s">
        <v>1057</v>
      </c>
      <c r="G1571" s="207"/>
      <c r="H1571" s="210">
        <v>456</v>
      </c>
      <c r="I1571" s="211"/>
      <c r="J1571" s="207"/>
      <c r="K1571" s="207"/>
      <c r="L1571" s="212"/>
      <c r="M1571" s="213"/>
      <c r="N1571" s="214"/>
      <c r="O1571" s="214"/>
      <c r="P1571" s="214"/>
      <c r="Q1571" s="214"/>
      <c r="R1571" s="214"/>
      <c r="S1571" s="214"/>
      <c r="T1571" s="215"/>
      <c r="AT1571" s="216" t="s">
        <v>135</v>
      </c>
      <c r="AU1571" s="216" t="s">
        <v>82</v>
      </c>
      <c r="AV1571" s="13" t="s">
        <v>84</v>
      </c>
      <c r="AW1571" s="13" t="s">
        <v>30</v>
      </c>
      <c r="AX1571" s="13" t="s">
        <v>74</v>
      </c>
      <c r="AY1571" s="216" t="s">
        <v>125</v>
      </c>
    </row>
    <row r="1572" spans="1:65" s="12" customFormat="1">
      <c r="B1572" s="196"/>
      <c r="C1572" s="197"/>
      <c r="D1572" s="191" t="s">
        <v>135</v>
      </c>
      <c r="E1572" s="198" t="s">
        <v>1</v>
      </c>
      <c r="F1572" s="199" t="s">
        <v>513</v>
      </c>
      <c r="G1572" s="197"/>
      <c r="H1572" s="198" t="s">
        <v>1</v>
      </c>
      <c r="I1572" s="200"/>
      <c r="J1572" s="197"/>
      <c r="K1572" s="197"/>
      <c r="L1572" s="201"/>
      <c r="M1572" s="202"/>
      <c r="N1572" s="203"/>
      <c r="O1572" s="203"/>
      <c r="P1572" s="203"/>
      <c r="Q1572" s="203"/>
      <c r="R1572" s="203"/>
      <c r="S1572" s="203"/>
      <c r="T1572" s="204"/>
      <c r="AT1572" s="205" t="s">
        <v>135</v>
      </c>
      <c r="AU1572" s="205" t="s">
        <v>82</v>
      </c>
      <c r="AV1572" s="12" t="s">
        <v>82</v>
      </c>
      <c r="AW1572" s="12" t="s">
        <v>30</v>
      </c>
      <c r="AX1572" s="12" t="s">
        <v>74</v>
      </c>
      <c r="AY1572" s="205" t="s">
        <v>125</v>
      </c>
    </row>
    <row r="1573" spans="1:65" s="13" customFormat="1">
      <c r="B1573" s="206"/>
      <c r="C1573" s="207"/>
      <c r="D1573" s="191" t="s">
        <v>135</v>
      </c>
      <c r="E1573" s="208" t="s">
        <v>1</v>
      </c>
      <c r="F1573" s="209" t="s">
        <v>1058</v>
      </c>
      <c r="G1573" s="207"/>
      <c r="H1573" s="210">
        <v>184</v>
      </c>
      <c r="I1573" s="211"/>
      <c r="J1573" s="207"/>
      <c r="K1573" s="207"/>
      <c r="L1573" s="212"/>
      <c r="M1573" s="213"/>
      <c r="N1573" s="214"/>
      <c r="O1573" s="214"/>
      <c r="P1573" s="214"/>
      <c r="Q1573" s="214"/>
      <c r="R1573" s="214"/>
      <c r="S1573" s="214"/>
      <c r="T1573" s="215"/>
      <c r="AT1573" s="216" t="s">
        <v>135</v>
      </c>
      <c r="AU1573" s="216" t="s">
        <v>82</v>
      </c>
      <c r="AV1573" s="13" t="s">
        <v>84</v>
      </c>
      <c r="AW1573" s="13" t="s">
        <v>30</v>
      </c>
      <c r="AX1573" s="13" t="s">
        <v>74</v>
      </c>
      <c r="AY1573" s="216" t="s">
        <v>125</v>
      </c>
    </row>
    <row r="1574" spans="1:65" s="12" customFormat="1">
      <c r="B1574" s="196"/>
      <c r="C1574" s="197"/>
      <c r="D1574" s="191" t="s">
        <v>135</v>
      </c>
      <c r="E1574" s="198" t="s">
        <v>1</v>
      </c>
      <c r="F1574" s="199" t="s">
        <v>504</v>
      </c>
      <c r="G1574" s="197"/>
      <c r="H1574" s="198" t="s">
        <v>1</v>
      </c>
      <c r="I1574" s="200"/>
      <c r="J1574" s="197"/>
      <c r="K1574" s="197"/>
      <c r="L1574" s="201"/>
      <c r="M1574" s="202"/>
      <c r="N1574" s="203"/>
      <c r="O1574" s="203"/>
      <c r="P1574" s="203"/>
      <c r="Q1574" s="203"/>
      <c r="R1574" s="203"/>
      <c r="S1574" s="203"/>
      <c r="T1574" s="204"/>
      <c r="AT1574" s="205" t="s">
        <v>135</v>
      </c>
      <c r="AU1574" s="205" t="s">
        <v>82</v>
      </c>
      <c r="AV1574" s="12" t="s">
        <v>82</v>
      </c>
      <c r="AW1574" s="12" t="s">
        <v>30</v>
      </c>
      <c r="AX1574" s="12" t="s">
        <v>74</v>
      </c>
      <c r="AY1574" s="205" t="s">
        <v>125</v>
      </c>
    </row>
    <row r="1575" spans="1:65" s="13" customFormat="1">
      <c r="B1575" s="206"/>
      <c r="C1575" s="207"/>
      <c r="D1575" s="191" t="s">
        <v>135</v>
      </c>
      <c r="E1575" s="208" t="s">
        <v>1</v>
      </c>
      <c r="F1575" s="209" t="s">
        <v>1059</v>
      </c>
      <c r="G1575" s="207"/>
      <c r="H1575" s="210">
        <v>572</v>
      </c>
      <c r="I1575" s="211"/>
      <c r="J1575" s="207"/>
      <c r="K1575" s="207"/>
      <c r="L1575" s="212"/>
      <c r="M1575" s="213"/>
      <c r="N1575" s="214"/>
      <c r="O1575" s="214"/>
      <c r="P1575" s="214"/>
      <c r="Q1575" s="214"/>
      <c r="R1575" s="214"/>
      <c r="S1575" s="214"/>
      <c r="T1575" s="215"/>
      <c r="AT1575" s="216" t="s">
        <v>135</v>
      </c>
      <c r="AU1575" s="216" t="s">
        <v>82</v>
      </c>
      <c r="AV1575" s="13" t="s">
        <v>84</v>
      </c>
      <c r="AW1575" s="13" t="s">
        <v>30</v>
      </c>
      <c r="AX1575" s="13" t="s">
        <v>74</v>
      </c>
      <c r="AY1575" s="216" t="s">
        <v>125</v>
      </c>
    </row>
    <row r="1576" spans="1:65" s="14" customFormat="1">
      <c r="B1576" s="217"/>
      <c r="C1576" s="218"/>
      <c r="D1576" s="191" t="s">
        <v>135</v>
      </c>
      <c r="E1576" s="219" t="s">
        <v>1</v>
      </c>
      <c r="F1576" s="220" t="s">
        <v>138</v>
      </c>
      <c r="G1576" s="218"/>
      <c r="H1576" s="221">
        <v>3170</v>
      </c>
      <c r="I1576" s="222"/>
      <c r="J1576" s="218"/>
      <c r="K1576" s="218"/>
      <c r="L1576" s="223"/>
      <c r="M1576" s="224"/>
      <c r="N1576" s="225"/>
      <c r="O1576" s="225"/>
      <c r="P1576" s="225"/>
      <c r="Q1576" s="225"/>
      <c r="R1576" s="225"/>
      <c r="S1576" s="225"/>
      <c r="T1576" s="226"/>
      <c r="AT1576" s="227" t="s">
        <v>135</v>
      </c>
      <c r="AU1576" s="227" t="s">
        <v>82</v>
      </c>
      <c r="AV1576" s="14" t="s">
        <v>132</v>
      </c>
      <c r="AW1576" s="14" t="s">
        <v>30</v>
      </c>
      <c r="AX1576" s="14" t="s">
        <v>82</v>
      </c>
      <c r="AY1576" s="227" t="s">
        <v>125</v>
      </c>
    </row>
    <row r="1577" spans="1:65" s="2" customFormat="1" ht="24.2" customHeight="1">
      <c r="A1577" s="33"/>
      <c r="B1577" s="34"/>
      <c r="C1577" s="228" t="s">
        <v>1060</v>
      </c>
      <c r="D1577" s="228" t="s">
        <v>769</v>
      </c>
      <c r="E1577" s="229" t="s">
        <v>1061</v>
      </c>
      <c r="F1577" s="230" t="s">
        <v>1062</v>
      </c>
      <c r="G1577" s="231" t="s">
        <v>129</v>
      </c>
      <c r="H1577" s="232">
        <v>3170</v>
      </c>
      <c r="I1577" s="233"/>
      <c r="J1577" s="234">
        <f>ROUND(I1577*H1577,2)</f>
        <v>0</v>
      </c>
      <c r="K1577" s="230" t="s">
        <v>130</v>
      </c>
      <c r="L1577" s="38"/>
      <c r="M1577" s="235" t="s">
        <v>1</v>
      </c>
      <c r="N1577" s="236" t="s">
        <v>39</v>
      </c>
      <c r="O1577" s="70"/>
      <c r="P1577" s="187">
        <f>O1577*H1577</f>
        <v>0</v>
      </c>
      <c r="Q1577" s="187">
        <v>0</v>
      </c>
      <c r="R1577" s="187">
        <f>Q1577*H1577</f>
        <v>0</v>
      </c>
      <c r="S1577" s="187">
        <v>0</v>
      </c>
      <c r="T1577" s="188">
        <f>S1577*H1577</f>
        <v>0</v>
      </c>
      <c r="U1577" s="33"/>
      <c r="V1577" s="33"/>
      <c r="W1577" s="33"/>
      <c r="X1577" s="33"/>
      <c r="Y1577" s="33"/>
      <c r="Z1577" s="33"/>
      <c r="AA1577" s="33"/>
      <c r="AB1577" s="33"/>
      <c r="AC1577" s="33"/>
      <c r="AD1577" s="33"/>
      <c r="AE1577" s="33"/>
      <c r="AR1577" s="189" t="s">
        <v>132</v>
      </c>
      <c r="AT1577" s="189" t="s">
        <v>769</v>
      </c>
      <c r="AU1577" s="189" t="s">
        <v>82</v>
      </c>
      <c r="AY1577" s="16" t="s">
        <v>125</v>
      </c>
      <c r="BE1577" s="190">
        <f>IF(N1577="základní",J1577,0)</f>
        <v>0</v>
      </c>
      <c r="BF1577" s="190">
        <f>IF(N1577="snížená",J1577,0)</f>
        <v>0</v>
      </c>
      <c r="BG1577" s="190">
        <f>IF(N1577="zákl. přenesená",J1577,0)</f>
        <v>0</v>
      </c>
      <c r="BH1577" s="190">
        <f>IF(N1577="sníž. přenesená",J1577,0)</f>
        <v>0</v>
      </c>
      <c r="BI1577" s="190">
        <f>IF(N1577="nulová",J1577,0)</f>
        <v>0</v>
      </c>
      <c r="BJ1577" s="16" t="s">
        <v>82</v>
      </c>
      <c r="BK1577" s="190">
        <f>ROUND(I1577*H1577,2)</f>
        <v>0</v>
      </c>
      <c r="BL1577" s="16" t="s">
        <v>132</v>
      </c>
      <c r="BM1577" s="189" t="s">
        <v>1063</v>
      </c>
    </row>
    <row r="1578" spans="1:65" s="2" customFormat="1" ht="58.5">
      <c r="A1578" s="33"/>
      <c r="B1578" s="34"/>
      <c r="C1578" s="35"/>
      <c r="D1578" s="191" t="s">
        <v>134</v>
      </c>
      <c r="E1578" s="35"/>
      <c r="F1578" s="192" t="s">
        <v>1064</v>
      </c>
      <c r="G1578" s="35"/>
      <c r="H1578" s="35"/>
      <c r="I1578" s="193"/>
      <c r="J1578" s="35"/>
      <c r="K1578" s="35"/>
      <c r="L1578" s="38"/>
      <c r="M1578" s="194"/>
      <c r="N1578" s="195"/>
      <c r="O1578" s="70"/>
      <c r="P1578" s="70"/>
      <c r="Q1578" s="70"/>
      <c r="R1578" s="70"/>
      <c r="S1578" s="70"/>
      <c r="T1578" s="71"/>
      <c r="U1578" s="33"/>
      <c r="V1578" s="33"/>
      <c r="W1578" s="33"/>
      <c r="X1578" s="33"/>
      <c r="Y1578" s="33"/>
      <c r="Z1578" s="33"/>
      <c r="AA1578" s="33"/>
      <c r="AB1578" s="33"/>
      <c r="AC1578" s="33"/>
      <c r="AD1578" s="33"/>
      <c r="AE1578" s="33"/>
      <c r="AT1578" s="16" t="s">
        <v>134</v>
      </c>
      <c r="AU1578" s="16" t="s">
        <v>82</v>
      </c>
    </row>
    <row r="1579" spans="1:65" s="12" customFormat="1">
      <c r="B1579" s="196"/>
      <c r="C1579" s="197"/>
      <c r="D1579" s="191" t="s">
        <v>135</v>
      </c>
      <c r="E1579" s="198" t="s">
        <v>1</v>
      </c>
      <c r="F1579" s="199" t="s">
        <v>530</v>
      </c>
      <c r="G1579" s="197"/>
      <c r="H1579" s="198" t="s">
        <v>1</v>
      </c>
      <c r="I1579" s="200"/>
      <c r="J1579" s="197"/>
      <c r="K1579" s="197"/>
      <c r="L1579" s="201"/>
      <c r="M1579" s="202"/>
      <c r="N1579" s="203"/>
      <c r="O1579" s="203"/>
      <c r="P1579" s="203"/>
      <c r="Q1579" s="203"/>
      <c r="R1579" s="203"/>
      <c r="S1579" s="203"/>
      <c r="T1579" s="204"/>
      <c r="AT1579" s="205" t="s">
        <v>135</v>
      </c>
      <c r="AU1579" s="205" t="s">
        <v>82</v>
      </c>
      <c r="AV1579" s="12" t="s">
        <v>82</v>
      </c>
      <c r="AW1579" s="12" t="s">
        <v>30</v>
      </c>
      <c r="AX1579" s="12" t="s">
        <v>74</v>
      </c>
      <c r="AY1579" s="205" t="s">
        <v>125</v>
      </c>
    </row>
    <row r="1580" spans="1:65" s="13" customFormat="1">
      <c r="B1580" s="206"/>
      <c r="C1580" s="207"/>
      <c r="D1580" s="191" t="s">
        <v>135</v>
      </c>
      <c r="E1580" s="208" t="s">
        <v>1</v>
      </c>
      <c r="F1580" s="209" t="s">
        <v>848</v>
      </c>
      <c r="G1580" s="207"/>
      <c r="H1580" s="210">
        <v>686</v>
      </c>
      <c r="I1580" s="211"/>
      <c r="J1580" s="207"/>
      <c r="K1580" s="207"/>
      <c r="L1580" s="212"/>
      <c r="M1580" s="213"/>
      <c r="N1580" s="214"/>
      <c r="O1580" s="214"/>
      <c r="P1580" s="214"/>
      <c r="Q1580" s="214"/>
      <c r="R1580" s="214"/>
      <c r="S1580" s="214"/>
      <c r="T1580" s="215"/>
      <c r="AT1580" s="216" t="s">
        <v>135</v>
      </c>
      <c r="AU1580" s="216" t="s">
        <v>82</v>
      </c>
      <c r="AV1580" s="13" t="s">
        <v>84</v>
      </c>
      <c r="AW1580" s="13" t="s">
        <v>30</v>
      </c>
      <c r="AX1580" s="13" t="s">
        <v>74</v>
      </c>
      <c r="AY1580" s="216" t="s">
        <v>125</v>
      </c>
    </row>
    <row r="1581" spans="1:65" s="12" customFormat="1">
      <c r="B1581" s="196"/>
      <c r="C1581" s="197"/>
      <c r="D1581" s="191" t="s">
        <v>135</v>
      </c>
      <c r="E1581" s="198" t="s">
        <v>1</v>
      </c>
      <c r="F1581" s="199" t="s">
        <v>533</v>
      </c>
      <c r="G1581" s="197"/>
      <c r="H1581" s="198" t="s">
        <v>1</v>
      </c>
      <c r="I1581" s="200"/>
      <c r="J1581" s="197"/>
      <c r="K1581" s="197"/>
      <c r="L1581" s="201"/>
      <c r="M1581" s="202"/>
      <c r="N1581" s="203"/>
      <c r="O1581" s="203"/>
      <c r="P1581" s="203"/>
      <c r="Q1581" s="203"/>
      <c r="R1581" s="203"/>
      <c r="S1581" s="203"/>
      <c r="T1581" s="204"/>
      <c r="AT1581" s="205" t="s">
        <v>135</v>
      </c>
      <c r="AU1581" s="205" t="s">
        <v>82</v>
      </c>
      <c r="AV1581" s="12" t="s">
        <v>82</v>
      </c>
      <c r="AW1581" s="12" t="s">
        <v>30</v>
      </c>
      <c r="AX1581" s="12" t="s">
        <v>74</v>
      </c>
      <c r="AY1581" s="205" t="s">
        <v>125</v>
      </c>
    </row>
    <row r="1582" spans="1:65" s="13" customFormat="1">
      <c r="B1582" s="206"/>
      <c r="C1582" s="207"/>
      <c r="D1582" s="191" t="s">
        <v>135</v>
      </c>
      <c r="E1582" s="208" t="s">
        <v>1</v>
      </c>
      <c r="F1582" s="209" t="s">
        <v>1054</v>
      </c>
      <c r="G1582" s="207"/>
      <c r="H1582" s="210">
        <v>760</v>
      </c>
      <c r="I1582" s="211"/>
      <c r="J1582" s="207"/>
      <c r="K1582" s="207"/>
      <c r="L1582" s="212"/>
      <c r="M1582" s="213"/>
      <c r="N1582" s="214"/>
      <c r="O1582" s="214"/>
      <c r="P1582" s="214"/>
      <c r="Q1582" s="214"/>
      <c r="R1582" s="214"/>
      <c r="S1582" s="214"/>
      <c r="T1582" s="215"/>
      <c r="AT1582" s="216" t="s">
        <v>135</v>
      </c>
      <c r="AU1582" s="216" t="s">
        <v>82</v>
      </c>
      <c r="AV1582" s="13" t="s">
        <v>84</v>
      </c>
      <c r="AW1582" s="13" t="s">
        <v>30</v>
      </c>
      <c r="AX1582" s="13" t="s">
        <v>74</v>
      </c>
      <c r="AY1582" s="216" t="s">
        <v>125</v>
      </c>
    </row>
    <row r="1583" spans="1:65" s="12" customFormat="1">
      <c r="B1583" s="196"/>
      <c r="C1583" s="197"/>
      <c r="D1583" s="191" t="s">
        <v>135</v>
      </c>
      <c r="E1583" s="198" t="s">
        <v>1</v>
      </c>
      <c r="F1583" s="199" t="s">
        <v>164</v>
      </c>
      <c r="G1583" s="197"/>
      <c r="H1583" s="198" t="s">
        <v>1</v>
      </c>
      <c r="I1583" s="200"/>
      <c r="J1583" s="197"/>
      <c r="K1583" s="197"/>
      <c r="L1583" s="201"/>
      <c r="M1583" s="202"/>
      <c r="N1583" s="203"/>
      <c r="O1583" s="203"/>
      <c r="P1583" s="203"/>
      <c r="Q1583" s="203"/>
      <c r="R1583" s="203"/>
      <c r="S1583" s="203"/>
      <c r="T1583" s="204"/>
      <c r="AT1583" s="205" t="s">
        <v>135</v>
      </c>
      <c r="AU1583" s="205" t="s">
        <v>82</v>
      </c>
      <c r="AV1583" s="12" t="s">
        <v>82</v>
      </c>
      <c r="AW1583" s="12" t="s">
        <v>30</v>
      </c>
      <c r="AX1583" s="12" t="s">
        <v>74</v>
      </c>
      <c r="AY1583" s="205" t="s">
        <v>125</v>
      </c>
    </row>
    <row r="1584" spans="1:65" s="13" customFormat="1">
      <c r="B1584" s="206"/>
      <c r="C1584" s="207"/>
      <c r="D1584" s="191" t="s">
        <v>135</v>
      </c>
      <c r="E1584" s="208" t="s">
        <v>1</v>
      </c>
      <c r="F1584" s="209" t="s">
        <v>1055</v>
      </c>
      <c r="G1584" s="207"/>
      <c r="H1584" s="210">
        <v>110</v>
      </c>
      <c r="I1584" s="211"/>
      <c r="J1584" s="207"/>
      <c r="K1584" s="207"/>
      <c r="L1584" s="212"/>
      <c r="M1584" s="213"/>
      <c r="N1584" s="214"/>
      <c r="O1584" s="214"/>
      <c r="P1584" s="214"/>
      <c r="Q1584" s="214"/>
      <c r="R1584" s="214"/>
      <c r="S1584" s="214"/>
      <c r="T1584" s="215"/>
      <c r="AT1584" s="216" t="s">
        <v>135</v>
      </c>
      <c r="AU1584" s="216" t="s">
        <v>82</v>
      </c>
      <c r="AV1584" s="13" t="s">
        <v>84</v>
      </c>
      <c r="AW1584" s="13" t="s">
        <v>30</v>
      </c>
      <c r="AX1584" s="13" t="s">
        <v>74</v>
      </c>
      <c r="AY1584" s="216" t="s">
        <v>125</v>
      </c>
    </row>
    <row r="1585" spans="1:65" s="12" customFormat="1">
      <c r="B1585" s="196"/>
      <c r="C1585" s="197"/>
      <c r="D1585" s="191" t="s">
        <v>135</v>
      </c>
      <c r="E1585" s="198" t="s">
        <v>1</v>
      </c>
      <c r="F1585" s="199" t="s">
        <v>538</v>
      </c>
      <c r="G1585" s="197"/>
      <c r="H1585" s="198" t="s">
        <v>1</v>
      </c>
      <c r="I1585" s="200"/>
      <c r="J1585" s="197"/>
      <c r="K1585" s="197"/>
      <c r="L1585" s="201"/>
      <c r="M1585" s="202"/>
      <c r="N1585" s="203"/>
      <c r="O1585" s="203"/>
      <c r="P1585" s="203"/>
      <c r="Q1585" s="203"/>
      <c r="R1585" s="203"/>
      <c r="S1585" s="203"/>
      <c r="T1585" s="204"/>
      <c r="AT1585" s="205" t="s">
        <v>135</v>
      </c>
      <c r="AU1585" s="205" t="s">
        <v>82</v>
      </c>
      <c r="AV1585" s="12" t="s">
        <v>82</v>
      </c>
      <c r="AW1585" s="12" t="s">
        <v>30</v>
      </c>
      <c r="AX1585" s="12" t="s">
        <v>74</v>
      </c>
      <c r="AY1585" s="205" t="s">
        <v>125</v>
      </c>
    </row>
    <row r="1586" spans="1:65" s="13" customFormat="1">
      <c r="B1586" s="206"/>
      <c r="C1586" s="207"/>
      <c r="D1586" s="191" t="s">
        <v>135</v>
      </c>
      <c r="E1586" s="208" t="s">
        <v>1</v>
      </c>
      <c r="F1586" s="209" t="s">
        <v>1056</v>
      </c>
      <c r="G1586" s="207"/>
      <c r="H1586" s="210">
        <v>402</v>
      </c>
      <c r="I1586" s="211"/>
      <c r="J1586" s="207"/>
      <c r="K1586" s="207"/>
      <c r="L1586" s="212"/>
      <c r="M1586" s="213"/>
      <c r="N1586" s="214"/>
      <c r="O1586" s="214"/>
      <c r="P1586" s="214"/>
      <c r="Q1586" s="214"/>
      <c r="R1586" s="214"/>
      <c r="S1586" s="214"/>
      <c r="T1586" s="215"/>
      <c r="AT1586" s="216" t="s">
        <v>135</v>
      </c>
      <c r="AU1586" s="216" t="s">
        <v>82</v>
      </c>
      <c r="AV1586" s="13" t="s">
        <v>84</v>
      </c>
      <c r="AW1586" s="13" t="s">
        <v>30</v>
      </c>
      <c r="AX1586" s="13" t="s">
        <v>74</v>
      </c>
      <c r="AY1586" s="216" t="s">
        <v>125</v>
      </c>
    </row>
    <row r="1587" spans="1:65" s="12" customFormat="1">
      <c r="B1587" s="196"/>
      <c r="C1587" s="197"/>
      <c r="D1587" s="191" t="s">
        <v>135</v>
      </c>
      <c r="E1587" s="198" t="s">
        <v>1</v>
      </c>
      <c r="F1587" s="199" t="s">
        <v>396</v>
      </c>
      <c r="G1587" s="197"/>
      <c r="H1587" s="198" t="s">
        <v>1</v>
      </c>
      <c r="I1587" s="200"/>
      <c r="J1587" s="197"/>
      <c r="K1587" s="197"/>
      <c r="L1587" s="201"/>
      <c r="M1587" s="202"/>
      <c r="N1587" s="203"/>
      <c r="O1587" s="203"/>
      <c r="P1587" s="203"/>
      <c r="Q1587" s="203"/>
      <c r="R1587" s="203"/>
      <c r="S1587" s="203"/>
      <c r="T1587" s="204"/>
      <c r="AT1587" s="205" t="s">
        <v>135</v>
      </c>
      <c r="AU1587" s="205" t="s">
        <v>82</v>
      </c>
      <c r="AV1587" s="12" t="s">
        <v>82</v>
      </c>
      <c r="AW1587" s="12" t="s">
        <v>30</v>
      </c>
      <c r="AX1587" s="12" t="s">
        <v>74</v>
      </c>
      <c r="AY1587" s="205" t="s">
        <v>125</v>
      </c>
    </row>
    <row r="1588" spans="1:65" s="13" customFormat="1">
      <c r="B1588" s="206"/>
      <c r="C1588" s="207"/>
      <c r="D1588" s="191" t="s">
        <v>135</v>
      </c>
      <c r="E1588" s="208" t="s">
        <v>1</v>
      </c>
      <c r="F1588" s="209" t="s">
        <v>1057</v>
      </c>
      <c r="G1588" s="207"/>
      <c r="H1588" s="210">
        <v>456</v>
      </c>
      <c r="I1588" s="211"/>
      <c r="J1588" s="207"/>
      <c r="K1588" s="207"/>
      <c r="L1588" s="212"/>
      <c r="M1588" s="213"/>
      <c r="N1588" s="214"/>
      <c r="O1588" s="214"/>
      <c r="P1588" s="214"/>
      <c r="Q1588" s="214"/>
      <c r="R1588" s="214"/>
      <c r="S1588" s="214"/>
      <c r="T1588" s="215"/>
      <c r="AT1588" s="216" t="s">
        <v>135</v>
      </c>
      <c r="AU1588" s="216" t="s">
        <v>82</v>
      </c>
      <c r="AV1588" s="13" t="s">
        <v>84</v>
      </c>
      <c r="AW1588" s="13" t="s">
        <v>30</v>
      </c>
      <c r="AX1588" s="13" t="s">
        <v>74</v>
      </c>
      <c r="AY1588" s="216" t="s">
        <v>125</v>
      </c>
    </row>
    <row r="1589" spans="1:65" s="12" customFormat="1">
      <c r="B1589" s="196"/>
      <c r="C1589" s="197"/>
      <c r="D1589" s="191" t="s">
        <v>135</v>
      </c>
      <c r="E1589" s="198" t="s">
        <v>1</v>
      </c>
      <c r="F1589" s="199" t="s">
        <v>513</v>
      </c>
      <c r="G1589" s="197"/>
      <c r="H1589" s="198" t="s">
        <v>1</v>
      </c>
      <c r="I1589" s="200"/>
      <c r="J1589" s="197"/>
      <c r="K1589" s="197"/>
      <c r="L1589" s="201"/>
      <c r="M1589" s="202"/>
      <c r="N1589" s="203"/>
      <c r="O1589" s="203"/>
      <c r="P1589" s="203"/>
      <c r="Q1589" s="203"/>
      <c r="R1589" s="203"/>
      <c r="S1589" s="203"/>
      <c r="T1589" s="204"/>
      <c r="AT1589" s="205" t="s">
        <v>135</v>
      </c>
      <c r="AU1589" s="205" t="s">
        <v>82</v>
      </c>
      <c r="AV1589" s="12" t="s">
        <v>82</v>
      </c>
      <c r="AW1589" s="12" t="s">
        <v>30</v>
      </c>
      <c r="AX1589" s="12" t="s">
        <v>74</v>
      </c>
      <c r="AY1589" s="205" t="s">
        <v>125</v>
      </c>
    </row>
    <row r="1590" spans="1:65" s="13" customFormat="1">
      <c r="B1590" s="206"/>
      <c r="C1590" s="207"/>
      <c r="D1590" s="191" t="s">
        <v>135</v>
      </c>
      <c r="E1590" s="208" t="s">
        <v>1</v>
      </c>
      <c r="F1590" s="209" t="s">
        <v>1058</v>
      </c>
      <c r="G1590" s="207"/>
      <c r="H1590" s="210">
        <v>184</v>
      </c>
      <c r="I1590" s="211"/>
      <c r="J1590" s="207"/>
      <c r="K1590" s="207"/>
      <c r="L1590" s="212"/>
      <c r="M1590" s="213"/>
      <c r="N1590" s="214"/>
      <c r="O1590" s="214"/>
      <c r="P1590" s="214"/>
      <c r="Q1590" s="214"/>
      <c r="R1590" s="214"/>
      <c r="S1590" s="214"/>
      <c r="T1590" s="215"/>
      <c r="AT1590" s="216" t="s">
        <v>135</v>
      </c>
      <c r="AU1590" s="216" t="s">
        <v>82</v>
      </c>
      <c r="AV1590" s="13" t="s">
        <v>84</v>
      </c>
      <c r="AW1590" s="13" t="s">
        <v>30</v>
      </c>
      <c r="AX1590" s="13" t="s">
        <v>74</v>
      </c>
      <c r="AY1590" s="216" t="s">
        <v>125</v>
      </c>
    </row>
    <row r="1591" spans="1:65" s="12" customFormat="1">
      <c r="B1591" s="196"/>
      <c r="C1591" s="197"/>
      <c r="D1591" s="191" t="s">
        <v>135</v>
      </c>
      <c r="E1591" s="198" t="s">
        <v>1</v>
      </c>
      <c r="F1591" s="199" t="s">
        <v>504</v>
      </c>
      <c r="G1591" s="197"/>
      <c r="H1591" s="198" t="s">
        <v>1</v>
      </c>
      <c r="I1591" s="200"/>
      <c r="J1591" s="197"/>
      <c r="K1591" s="197"/>
      <c r="L1591" s="201"/>
      <c r="M1591" s="202"/>
      <c r="N1591" s="203"/>
      <c r="O1591" s="203"/>
      <c r="P1591" s="203"/>
      <c r="Q1591" s="203"/>
      <c r="R1591" s="203"/>
      <c r="S1591" s="203"/>
      <c r="T1591" s="204"/>
      <c r="AT1591" s="205" t="s">
        <v>135</v>
      </c>
      <c r="AU1591" s="205" t="s">
        <v>82</v>
      </c>
      <c r="AV1591" s="12" t="s">
        <v>82</v>
      </c>
      <c r="AW1591" s="12" t="s">
        <v>30</v>
      </c>
      <c r="AX1591" s="12" t="s">
        <v>74</v>
      </c>
      <c r="AY1591" s="205" t="s">
        <v>125</v>
      </c>
    </row>
    <row r="1592" spans="1:65" s="13" customFormat="1">
      <c r="B1592" s="206"/>
      <c r="C1592" s="207"/>
      <c r="D1592" s="191" t="s">
        <v>135</v>
      </c>
      <c r="E1592" s="208" t="s">
        <v>1</v>
      </c>
      <c r="F1592" s="209" t="s">
        <v>1059</v>
      </c>
      <c r="G1592" s="207"/>
      <c r="H1592" s="210">
        <v>572</v>
      </c>
      <c r="I1592" s="211"/>
      <c r="J1592" s="207"/>
      <c r="K1592" s="207"/>
      <c r="L1592" s="212"/>
      <c r="M1592" s="213"/>
      <c r="N1592" s="214"/>
      <c r="O1592" s="214"/>
      <c r="P1592" s="214"/>
      <c r="Q1592" s="214"/>
      <c r="R1592" s="214"/>
      <c r="S1592" s="214"/>
      <c r="T1592" s="215"/>
      <c r="AT1592" s="216" t="s">
        <v>135</v>
      </c>
      <c r="AU1592" s="216" t="s">
        <v>82</v>
      </c>
      <c r="AV1592" s="13" t="s">
        <v>84</v>
      </c>
      <c r="AW1592" s="13" t="s">
        <v>30</v>
      </c>
      <c r="AX1592" s="13" t="s">
        <v>74</v>
      </c>
      <c r="AY1592" s="216" t="s">
        <v>125</v>
      </c>
    </row>
    <row r="1593" spans="1:65" s="14" customFormat="1">
      <c r="B1593" s="217"/>
      <c r="C1593" s="218"/>
      <c r="D1593" s="191" t="s">
        <v>135</v>
      </c>
      <c r="E1593" s="219" t="s">
        <v>1</v>
      </c>
      <c r="F1593" s="220" t="s">
        <v>138</v>
      </c>
      <c r="G1593" s="218"/>
      <c r="H1593" s="221">
        <v>3170</v>
      </c>
      <c r="I1593" s="222"/>
      <c r="J1593" s="218"/>
      <c r="K1593" s="218"/>
      <c r="L1593" s="223"/>
      <c r="M1593" s="224"/>
      <c r="N1593" s="225"/>
      <c r="O1593" s="225"/>
      <c r="P1593" s="225"/>
      <c r="Q1593" s="225"/>
      <c r="R1593" s="225"/>
      <c r="S1593" s="225"/>
      <c r="T1593" s="226"/>
      <c r="AT1593" s="227" t="s">
        <v>135</v>
      </c>
      <c r="AU1593" s="227" t="s">
        <v>82</v>
      </c>
      <c r="AV1593" s="14" t="s">
        <v>132</v>
      </c>
      <c r="AW1593" s="14" t="s">
        <v>30</v>
      </c>
      <c r="AX1593" s="14" t="s">
        <v>82</v>
      </c>
      <c r="AY1593" s="227" t="s">
        <v>125</v>
      </c>
    </row>
    <row r="1594" spans="1:65" s="2" customFormat="1" ht="24.2" customHeight="1">
      <c r="A1594" s="33"/>
      <c r="B1594" s="34"/>
      <c r="C1594" s="228" t="s">
        <v>1065</v>
      </c>
      <c r="D1594" s="228" t="s">
        <v>769</v>
      </c>
      <c r="E1594" s="229" t="s">
        <v>1066</v>
      </c>
      <c r="F1594" s="230" t="s">
        <v>1067</v>
      </c>
      <c r="G1594" s="231" t="s">
        <v>129</v>
      </c>
      <c r="H1594" s="232">
        <v>181.10499999999999</v>
      </c>
      <c r="I1594" s="233"/>
      <c r="J1594" s="234">
        <f>ROUND(I1594*H1594,2)</f>
        <v>0</v>
      </c>
      <c r="K1594" s="230" t="s">
        <v>130</v>
      </c>
      <c r="L1594" s="38"/>
      <c r="M1594" s="235" t="s">
        <v>1</v>
      </c>
      <c r="N1594" s="236" t="s">
        <v>39</v>
      </c>
      <c r="O1594" s="70"/>
      <c r="P1594" s="187">
        <f>O1594*H1594</f>
        <v>0</v>
      </c>
      <c r="Q1594" s="187">
        <v>0</v>
      </c>
      <c r="R1594" s="187">
        <f>Q1594*H1594</f>
        <v>0</v>
      </c>
      <c r="S1594" s="187">
        <v>0</v>
      </c>
      <c r="T1594" s="188">
        <f>S1594*H1594</f>
        <v>0</v>
      </c>
      <c r="U1594" s="33"/>
      <c r="V1594" s="33"/>
      <c r="W1594" s="33"/>
      <c r="X1594" s="33"/>
      <c r="Y1594" s="33"/>
      <c r="Z1594" s="33"/>
      <c r="AA1594" s="33"/>
      <c r="AB1594" s="33"/>
      <c r="AC1594" s="33"/>
      <c r="AD1594" s="33"/>
      <c r="AE1594" s="33"/>
      <c r="AR1594" s="189" t="s">
        <v>132</v>
      </c>
      <c r="AT1594" s="189" t="s">
        <v>769</v>
      </c>
      <c r="AU1594" s="189" t="s">
        <v>82</v>
      </c>
      <c r="AY1594" s="16" t="s">
        <v>125</v>
      </c>
      <c r="BE1594" s="190">
        <f>IF(N1594="základní",J1594,0)</f>
        <v>0</v>
      </c>
      <c r="BF1594" s="190">
        <f>IF(N1594="snížená",J1594,0)</f>
        <v>0</v>
      </c>
      <c r="BG1594" s="190">
        <f>IF(N1594="zákl. přenesená",J1594,0)</f>
        <v>0</v>
      </c>
      <c r="BH1594" s="190">
        <f>IF(N1594="sníž. přenesená",J1594,0)</f>
        <v>0</v>
      </c>
      <c r="BI1594" s="190">
        <f>IF(N1594="nulová",J1594,0)</f>
        <v>0</v>
      </c>
      <c r="BJ1594" s="16" t="s">
        <v>82</v>
      </c>
      <c r="BK1594" s="190">
        <f>ROUND(I1594*H1594,2)</f>
        <v>0</v>
      </c>
      <c r="BL1594" s="16" t="s">
        <v>132</v>
      </c>
      <c r="BM1594" s="189" t="s">
        <v>1068</v>
      </c>
    </row>
    <row r="1595" spans="1:65" s="2" customFormat="1" ht="48.75">
      <c r="A1595" s="33"/>
      <c r="B1595" s="34"/>
      <c r="C1595" s="35"/>
      <c r="D1595" s="191" t="s">
        <v>134</v>
      </c>
      <c r="E1595" s="35"/>
      <c r="F1595" s="192" t="s">
        <v>1069</v>
      </c>
      <c r="G1595" s="35"/>
      <c r="H1595" s="35"/>
      <c r="I1595" s="193"/>
      <c r="J1595" s="35"/>
      <c r="K1595" s="35"/>
      <c r="L1595" s="38"/>
      <c r="M1595" s="194"/>
      <c r="N1595" s="195"/>
      <c r="O1595" s="70"/>
      <c r="P1595" s="70"/>
      <c r="Q1595" s="70"/>
      <c r="R1595" s="70"/>
      <c r="S1595" s="70"/>
      <c r="T1595" s="71"/>
      <c r="U1595" s="33"/>
      <c r="V1595" s="33"/>
      <c r="W1595" s="33"/>
      <c r="X1595" s="33"/>
      <c r="Y1595" s="33"/>
      <c r="Z1595" s="33"/>
      <c r="AA1595" s="33"/>
      <c r="AB1595" s="33"/>
      <c r="AC1595" s="33"/>
      <c r="AD1595" s="33"/>
      <c r="AE1595" s="33"/>
      <c r="AT1595" s="16" t="s">
        <v>134</v>
      </c>
      <c r="AU1595" s="16" t="s">
        <v>82</v>
      </c>
    </row>
    <row r="1596" spans="1:65" s="12" customFormat="1">
      <c r="B1596" s="196"/>
      <c r="C1596" s="197"/>
      <c r="D1596" s="191" t="s">
        <v>135</v>
      </c>
      <c r="E1596" s="198" t="s">
        <v>1</v>
      </c>
      <c r="F1596" s="199" t="s">
        <v>193</v>
      </c>
      <c r="G1596" s="197"/>
      <c r="H1596" s="198" t="s">
        <v>1</v>
      </c>
      <c r="I1596" s="200"/>
      <c r="J1596" s="197"/>
      <c r="K1596" s="197"/>
      <c r="L1596" s="201"/>
      <c r="M1596" s="202"/>
      <c r="N1596" s="203"/>
      <c r="O1596" s="203"/>
      <c r="P1596" s="203"/>
      <c r="Q1596" s="203"/>
      <c r="R1596" s="203"/>
      <c r="S1596" s="203"/>
      <c r="T1596" s="204"/>
      <c r="AT1596" s="205" t="s">
        <v>135</v>
      </c>
      <c r="AU1596" s="205" t="s">
        <v>82</v>
      </c>
      <c r="AV1596" s="12" t="s">
        <v>82</v>
      </c>
      <c r="AW1596" s="12" t="s">
        <v>30</v>
      </c>
      <c r="AX1596" s="12" t="s">
        <v>74</v>
      </c>
      <c r="AY1596" s="205" t="s">
        <v>125</v>
      </c>
    </row>
    <row r="1597" spans="1:65" s="13" customFormat="1">
      <c r="B1597" s="206"/>
      <c r="C1597" s="207"/>
      <c r="D1597" s="191" t="s">
        <v>135</v>
      </c>
      <c r="E1597" s="208" t="s">
        <v>1</v>
      </c>
      <c r="F1597" s="209" t="s">
        <v>924</v>
      </c>
      <c r="G1597" s="207"/>
      <c r="H1597" s="210">
        <v>49.845999999999997</v>
      </c>
      <c r="I1597" s="211"/>
      <c r="J1597" s="207"/>
      <c r="K1597" s="207"/>
      <c r="L1597" s="212"/>
      <c r="M1597" s="213"/>
      <c r="N1597" s="214"/>
      <c r="O1597" s="214"/>
      <c r="P1597" s="214"/>
      <c r="Q1597" s="214"/>
      <c r="R1597" s="214"/>
      <c r="S1597" s="214"/>
      <c r="T1597" s="215"/>
      <c r="AT1597" s="216" t="s">
        <v>135</v>
      </c>
      <c r="AU1597" s="216" t="s">
        <v>82</v>
      </c>
      <c r="AV1597" s="13" t="s">
        <v>84</v>
      </c>
      <c r="AW1597" s="13" t="s">
        <v>30</v>
      </c>
      <c r="AX1597" s="13" t="s">
        <v>74</v>
      </c>
      <c r="AY1597" s="216" t="s">
        <v>125</v>
      </c>
    </row>
    <row r="1598" spans="1:65" s="12" customFormat="1">
      <c r="B1598" s="196"/>
      <c r="C1598" s="197"/>
      <c r="D1598" s="191" t="s">
        <v>135</v>
      </c>
      <c r="E1598" s="198" t="s">
        <v>1</v>
      </c>
      <c r="F1598" s="199" t="s">
        <v>899</v>
      </c>
      <c r="G1598" s="197"/>
      <c r="H1598" s="198" t="s">
        <v>1</v>
      </c>
      <c r="I1598" s="200"/>
      <c r="J1598" s="197"/>
      <c r="K1598" s="197"/>
      <c r="L1598" s="201"/>
      <c r="M1598" s="202"/>
      <c r="N1598" s="203"/>
      <c r="O1598" s="203"/>
      <c r="P1598" s="203"/>
      <c r="Q1598" s="203"/>
      <c r="R1598" s="203"/>
      <c r="S1598" s="203"/>
      <c r="T1598" s="204"/>
      <c r="AT1598" s="205" t="s">
        <v>135</v>
      </c>
      <c r="AU1598" s="205" t="s">
        <v>82</v>
      </c>
      <c r="AV1598" s="12" t="s">
        <v>82</v>
      </c>
      <c r="AW1598" s="12" t="s">
        <v>30</v>
      </c>
      <c r="AX1598" s="12" t="s">
        <v>74</v>
      </c>
      <c r="AY1598" s="205" t="s">
        <v>125</v>
      </c>
    </row>
    <row r="1599" spans="1:65" s="13" customFormat="1">
      <c r="B1599" s="206"/>
      <c r="C1599" s="207"/>
      <c r="D1599" s="191" t="s">
        <v>135</v>
      </c>
      <c r="E1599" s="208" t="s">
        <v>1</v>
      </c>
      <c r="F1599" s="209" t="s">
        <v>808</v>
      </c>
      <c r="G1599" s="207"/>
      <c r="H1599" s="210">
        <v>131.25899999999999</v>
      </c>
      <c r="I1599" s="211"/>
      <c r="J1599" s="207"/>
      <c r="K1599" s="207"/>
      <c r="L1599" s="212"/>
      <c r="M1599" s="213"/>
      <c r="N1599" s="214"/>
      <c r="O1599" s="214"/>
      <c r="P1599" s="214"/>
      <c r="Q1599" s="214"/>
      <c r="R1599" s="214"/>
      <c r="S1599" s="214"/>
      <c r="T1599" s="215"/>
      <c r="AT1599" s="216" t="s">
        <v>135</v>
      </c>
      <c r="AU1599" s="216" t="s">
        <v>82</v>
      </c>
      <c r="AV1599" s="13" t="s">
        <v>84</v>
      </c>
      <c r="AW1599" s="13" t="s">
        <v>30</v>
      </c>
      <c r="AX1599" s="13" t="s">
        <v>74</v>
      </c>
      <c r="AY1599" s="216" t="s">
        <v>125</v>
      </c>
    </row>
    <row r="1600" spans="1:65" s="14" customFormat="1">
      <c r="B1600" s="217"/>
      <c r="C1600" s="218"/>
      <c r="D1600" s="191" t="s">
        <v>135</v>
      </c>
      <c r="E1600" s="219" t="s">
        <v>1</v>
      </c>
      <c r="F1600" s="220" t="s">
        <v>138</v>
      </c>
      <c r="G1600" s="218"/>
      <c r="H1600" s="221">
        <v>181.10499999999999</v>
      </c>
      <c r="I1600" s="222"/>
      <c r="J1600" s="218"/>
      <c r="K1600" s="218"/>
      <c r="L1600" s="223"/>
      <c r="M1600" s="224"/>
      <c r="N1600" s="225"/>
      <c r="O1600" s="225"/>
      <c r="P1600" s="225"/>
      <c r="Q1600" s="225"/>
      <c r="R1600" s="225"/>
      <c r="S1600" s="225"/>
      <c r="T1600" s="226"/>
      <c r="AT1600" s="227" t="s">
        <v>135</v>
      </c>
      <c r="AU1600" s="227" t="s">
        <v>82</v>
      </c>
      <c r="AV1600" s="14" t="s">
        <v>132</v>
      </c>
      <c r="AW1600" s="14" t="s">
        <v>30</v>
      </c>
      <c r="AX1600" s="14" t="s">
        <v>82</v>
      </c>
      <c r="AY1600" s="227" t="s">
        <v>125</v>
      </c>
    </row>
    <row r="1601" spans="1:65" s="2" customFormat="1" ht="24.2" customHeight="1">
      <c r="A1601" s="33"/>
      <c r="B1601" s="34"/>
      <c r="C1601" s="228" t="s">
        <v>1070</v>
      </c>
      <c r="D1601" s="228" t="s">
        <v>769</v>
      </c>
      <c r="E1601" s="229" t="s">
        <v>1071</v>
      </c>
      <c r="F1601" s="230" t="s">
        <v>1072</v>
      </c>
      <c r="G1601" s="231" t="s">
        <v>129</v>
      </c>
      <c r="H1601" s="232">
        <v>181.10499999999999</v>
      </c>
      <c r="I1601" s="233"/>
      <c r="J1601" s="234">
        <f>ROUND(I1601*H1601,2)</f>
        <v>0</v>
      </c>
      <c r="K1601" s="230" t="s">
        <v>130</v>
      </c>
      <c r="L1601" s="38"/>
      <c r="M1601" s="235" t="s">
        <v>1</v>
      </c>
      <c r="N1601" s="236" t="s">
        <v>39</v>
      </c>
      <c r="O1601" s="70"/>
      <c r="P1601" s="187">
        <f>O1601*H1601</f>
        <v>0</v>
      </c>
      <c r="Q1601" s="187">
        <v>0</v>
      </c>
      <c r="R1601" s="187">
        <f>Q1601*H1601</f>
        <v>0</v>
      </c>
      <c r="S1601" s="187">
        <v>0</v>
      </c>
      <c r="T1601" s="188">
        <f>S1601*H1601</f>
        <v>0</v>
      </c>
      <c r="U1601" s="33"/>
      <c r="V1601" s="33"/>
      <c r="W1601" s="33"/>
      <c r="X1601" s="33"/>
      <c r="Y1601" s="33"/>
      <c r="Z1601" s="33"/>
      <c r="AA1601" s="33"/>
      <c r="AB1601" s="33"/>
      <c r="AC1601" s="33"/>
      <c r="AD1601" s="33"/>
      <c r="AE1601" s="33"/>
      <c r="AR1601" s="189" t="s">
        <v>132</v>
      </c>
      <c r="AT1601" s="189" t="s">
        <v>769</v>
      </c>
      <c r="AU1601" s="189" t="s">
        <v>82</v>
      </c>
      <c r="AY1601" s="16" t="s">
        <v>125</v>
      </c>
      <c r="BE1601" s="190">
        <f>IF(N1601="základní",J1601,0)</f>
        <v>0</v>
      </c>
      <c r="BF1601" s="190">
        <f>IF(N1601="snížená",J1601,0)</f>
        <v>0</v>
      </c>
      <c r="BG1601" s="190">
        <f>IF(N1601="zákl. přenesená",J1601,0)</f>
        <v>0</v>
      </c>
      <c r="BH1601" s="190">
        <f>IF(N1601="sníž. přenesená",J1601,0)</f>
        <v>0</v>
      </c>
      <c r="BI1601" s="190">
        <f>IF(N1601="nulová",J1601,0)</f>
        <v>0</v>
      </c>
      <c r="BJ1601" s="16" t="s">
        <v>82</v>
      </c>
      <c r="BK1601" s="190">
        <f>ROUND(I1601*H1601,2)</f>
        <v>0</v>
      </c>
      <c r="BL1601" s="16" t="s">
        <v>132</v>
      </c>
      <c r="BM1601" s="189" t="s">
        <v>1073</v>
      </c>
    </row>
    <row r="1602" spans="1:65" s="2" customFormat="1" ht="48.75">
      <c r="A1602" s="33"/>
      <c r="B1602" s="34"/>
      <c r="C1602" s="35"/>
      <c r="D1602" s="191" t="s">
        <v>134</v>
      </c>
      <c r="E1602" s="35"/>
      <c r="F1602" s="192" t="s">
        <v>1074</v>
      </c>
      <c r="G1602" s="35"/>
      <c r="H1602" s="35"/>
      <c r="I1602" s="193"/>
      <c r="J1602" s="35"/>
      <c r="K1602" s="35"/>
      <c r="L1602" s="38"/>
      <c r="M1602" s="194"/>
      <c r="N1602" s="195"/>
      <c r="O1602" s="70"/>
      <c r="P1602" s="70"/>
      <c r="Q1602" s="70"/>
      <c r="R1602" s="70"/>
      <c r="S1602" s="70"/>
      <c r="T1602" s="71"/>
      <c r="U1602" s="33"/>
      <c r="V1602" s="33"/>
      <c r="W1602" s="33"/>
      <c r="X1602" s="33"/>
      <c r="Y1602" s="33"/>
      <c r="Z1602" s="33"/>
      <c r="AA1602" s="33"/>
      <c r="AB1602" s="33"/>
      <c r="AC1602" s="33"/>
      <c r="AD1602" s="33"/>
      <c r="AE1602" s="33"/>
      <c r="AT1602" s="16" t="s">
        <v>134</v>
      </c>
      <c r="AU1602" s="16" t="s">
        <v>82</v>
      </c>
    </row>
    <row r="1603" spans="1:65" s="12" customFormat="1">
      <c r="B1603" s="196"/>
      <c r="C1603" s="197"/>
      <c r="D1603" s="191" t="s">
        <v>135</v>
      </c>
      <c r="E1603" s="198" t="s">
        <v>1</v>
      </c>
      <c r="F1603" s="199" t="s">
        <v>193</v>
      </c>
      <c r="G1603" s="197"/>
      <c r="H1603" s="198" t="s">
        <v>1</v>
      </c>
      <c r="I1603" s="200"/>
      <c r="J1603" s="197"/>
      <c r="K1603" s="197"/>
      <c r="L1603" s="201"/>
      <c r="M1603" s="202"/>
      <c r="N1603" s="203"/>
      <c r="O1603" s="203"/>
      <c r="P1603" s="203"/>
      <c r="Q1603" s="203"/>
      <c r="R1603" s="203"/>
      <c r="S1603" s="203"/>
      <c r="T1603" s="204"/>
      <c r="AT1603" s="205" t="s">
        <v>135</v>
      </c>
      <c r="AU1603" s="205" t="s">
        <v>82</v>
      </c>
      <c r="AV1603" s="12" t="s">
        <v>82</v>
      </c>
      <c r="AW1603" s="12" t="s">
        <v>30</v>
      </c>
      <c r="AX1603" s="12" t="s">
        <v>74</v>
      </c>
      <c r="AY1603" s="205" t="s">
        <v>125</v>
      </c>
    </row>
    <row r="1604" spans="1:65" s="13" customFormat="1">
      <c r="B1604" s="206"/>
      <c r="C1604" s="207"/>
      <c r="D1604" s="191" t="s">
        <v>135</v>
      </c>
      <c r="E1604" s="208" t="s">
        <v>1</v>
      </c>
      <c r="F1604" s="209" t="s">
        <v>924</v>
      </c>
      <c r="G1604" s="207"/>
      <c r="H1604" s="210">
        <v>49.845999999999997</v>
      </c>
      <c r="I1604" s="211"/>
      <c r="J1604" s="207"/>
      <c r="K1604" s="207"/>
      <c r="L1604" s="212"/>
      <c r="M1604" s="213"/>
      <c r="N1604" s="214"/>
      <c r="O1604" s="214"/>
      <c r="P1604" s="214"/>
      <c r="Q1604" s="214"/>
      <c r="R1604" s="214"/>
      <c r="S1604" s="214"/>
      <c r="T1604" s="215"/>
      <c r="AT1604" s="216" t="s">
        <v>135</v>
      </c>
      <c r="AU1604" s="216" t="s">
        <v>82</v>
      </c>
      <c r="AV1604" s="13" t="s">
        <v>84</v>
      </c>
      <c r="AW1604" s="13" t="s">
        <v>30</v>
      </c>
      <c r="AX1604" s="13" t="s">
        <v>74</v>
      </c>
      <c r="AY1604" s="216" t="s">
        <v>125</v>
      </c>
    </row>
    <row r="1605" spans="1:65" s="12" customFormat="1">
      <c r="B1605" s="196"/>
      <c r="C1605" s="197"/>
      <c r="D1605" s="191" t="s">
        <v>135</v>
      </c>
      <c r="E1605" s="198" t="s">
        <v>1</v>
      </c>
      <c r="F1605" s="199" t="s">
        <v>899</v>
      </c>
      <c r="G1605" s="197"/>
      <c r="H1605" s="198" t="s">
        <v>1</v>
      </c>
      <c r="I1605" s="200"/>
      <c r="J1605" s="197"/>
      <c r="K1605" s="197"/>
      <c r="L1605" s="201"/>
      <c r="M1605" s="202"/>
      <c r="N1605" s="203"/>
      <c r="O1605" s="203"/>
      <c r="P1605" s="203"/>
      <c r="Q1605" s="203"/>
      <c r="R1605" s="203"/>
      <c r="S1605" s="203"/>
      <c r="T1605" s="204"/>
      <c r="AT1605" s="205" t="s">
        <v>135</v>
      </c>
      <c r="AU1605" s="205" t="s">
        <v>82</v>
      </c>
      <c r="AV1605" s="12" t="s">
        <v>82</v>
      </c>
      <c r="AW1605" s="12" t="s">
        <v>30</v>
      </c>
      <c r="AX1605" s="12" t="s">
        <v>74</v>
      </c>
      <c r="AY1605" s="205" t="s">
        <v>125</v>
      </c>
    </row>
    <row r="1606" spans="1:65" s="13" customFormat="1">
      <c r="B1606" s="206"/>
      <c r="C1606" s="207"/>
      <c r="D1606" s="191" t="s">
        <v>135</v>
      </c>
      <c r="E1606" s="208" t="s">
        <v>1</v>
      </c>
      <c r="F1606" s="209" t="s">
        <v>808</v>
      </c>
      <c r="G1606" s="207"/>
      <c r="H1606" s="210">
        <v>131.25899999999999</v>
      </c>
      <c r="I1606" s="211"/>
      <c r="J1606" s="207"/>
      <c r="K1606" s="207"/>
      <c r="L1606" s="212"/>
      <c r="M1606" s="213"/>
      <c r="N1606" s="214"/>
      <c r="O1606" s="214"/>
      <c r="P1606" s="214"/>
      <c r="Q1606" s="214"/>
      <c r="R1606" s="214"/>
      <c r="S1606" s="214"/>
      <c r="T1606" s="215"/>
      <c r="AT1606" s="216" t="s">
        <v>135</v>
      </c>
      <c r="AU1606" s="216" t="s">
        <v>82</v>
      </c>
      <c r="AV1606" s="13" t="s">
        <v>84</v>
      </c>
      <c r="AW1606" s="13" t="s">
        <v>30</v>
      </c>
      <c r="AX1606" s="13" t="s">
        <v>74</v>
      </c>
      <c r="AY1606" s="216" t="s">
        <v>125</v>
      </c>
    </row>
    <row r="1607" spans="1:65" s="14" customFormat="1">
      <c r="B1607" s="217"/>
      <c r="C1607" s="218"/>
      <c r="D1607" s="191" t="s">
        <v>135</v>
      </c>
      <c r="E1607" s="219" t="s">
        <v>1</v>
      </c>
      <c r="F1607" s="220" t="s">
        <v>138</v>
      </c>
      <c r="G1607" s="218"/>
      <c r="H1607" s="221">
        <v>181.10499999999999</v>
      </c>
      <c r="I1607" s="222"/>
      <c r="J1607" s="218"/>
      <c r="K1607" s="218"/>
      <c r="L1607" s="223"/>
      <c r="M1607" s="224"/>
      <c r="N1607" s="225"/>
      <c r="O1607" s="225"/>
      <c r="P1607" s="225"/>
      <c r="Q1607" s="225"/>
      <c r="R1607" s="225"/>
      <c r="S1607" s="225"/>
      <c r="T1607" s="226"/>
      <c r="AT1607" s="227" t="s">
        <v>135</v>
      </c>
      <c r="AU1607" s="227" t="s">
        <v>82</v>
      </c>
      <c r="AV1607" s="14" t="s">
        <v>132</v>
      </c>
      <c r="AW1607" s="14" t="s">
        <v>30</v>
      </c>
      <c r="AX1607" s="14" t="s">
        <v>82</v>
      </c>
      <c r="AY1607" s="227" t="s">
        <v>125</v>
      </c>
    </row>
    <row r="1608" spans="1:65" s="2" customFormat="1" ht="24.2" customHeight="1">
      <c r="A1608" s="33"/>
      <c r="B1608" s="34"/>
      <c r="C1608" s="228" t="s">
        <v>1075</v>
      </c>
      <c r="D1608" s="228" t="s">
        <v>769</v>
      </c>
      <c r="E1608" s="229" t="s">
        <v>1076</v>
      </c>
      <c r="F1608" s="230" t="s">
        <v>1077</v>
      </c>
      <c r="G1608" s="231" t="s">
        <v>129</v>
      </c>
      <c r="H1608" s="232">
        <v>525.03599999999994</v>
      </c>
      <c r="I1608" s="233"/>
      <c r="J1608" s="234">
        <f>ROUND(I1608*H1608,2)</f>
        <v>0</v>
      </c>
      <c r="K1608" s="230" t="s">
        <v>130</v>
      </c>
      <c r="L1608" s="38"/>
      <c r="M1608" s="235" t="s">
        <v>1</v>
      </c>
      <c r="N1608" s="236" t="s">
        <v>39</v>
      </c>
      <c r="O1608" s="70"/>
      <c r="P1608" s="187">
        <f>O1608*H1608</f>
        <v>0</v>
      </c>
      <c r="Q1608" s="187">
        <v>0</v>
      </c>
      <c r="R1608" s="187">
        <f>Q1608*H1608</f>
        <v>0</v>
      </c>
      <c r="S1608" s="187">
        <v>0</v>
      </c>
      <c r="T1608" s="188">
        <f>S1608*H1608</f>
        <v>0</v>
      </c>
      <c r="U1608" s="33"/>
      <c r="V1608" s="33"/>
      <c r="W1608" s="33"/>
      <c r="X1608" s="33"/>
      <c r="Y1608" s="33"/>
      <c r="Z1608" s="33"/>
      <c r="AA1608" s="33"/>
      <c r="AB1608" s="33"/>
      <c r="AC1608" s="33"/>
      <c r="AD1608" s="33"/>
      <c r="AE1608" s="33"/>
      <c r="AR1608" s="189" t="s">
        <v>132</v>
      </c>
      <c r="AT1608" s="189" t="s">
        <v>769</v>
      </c>
      <c r="AU1608" s="189" t="s">
        <v>82</v>
      </c>
      <c r="AY1608" s="16" t="s">
        <v>125</v>
      </c>
      <c r="BE1608" s="190">
        <f>IF(N1608="základní",J1608,0)</f>
        <v>0</v>
      </c>
      <c r="BF1608" s="190">
        <f>IF(N1608="snížená",J1608,0)</f>
        <v>0</v>
      </c>
      <c r="BG1608" s="190">
        <f>IF(N1608="zákl. přenesená",J1608,0)</f>
        <v>0</v>
      </c>
      <c r="BH1608" s="190">
        <f>IF(N1608="sníž. přenesená",J1608,0)</f>
        <v>0</v>
      </c>
      <c r="BI1608" s="190">
        <f>IF(N1608="nulová",J1608,0)</f>
        <v>0</v>
      </c>
      <c r="BJ1608" s="16" t="s">
        <v>82</v>
      </c>
      <c r="BK1608" s="190">
        <f>ROUND(I1608*H1608,2)</f>
        <v>0</v>
      </c>
      <c r="BL1608" s="16" t="s">
        <v>132</v>
      </c>
      <c r="BM1608" s="189" t="s">
        <v>1078</v>
      </c>
    </row>
    <row r="1609" spans="1:65" s="2" customFormat="1" ht="146.25">
      <c r="A1609" s="33"/>
      <c r="B1609" s="34"/>
      <c r="C1609" s="35"/>
      <c r="D1609" s="191" t="s">
        <v>134</v>
      </c>
      <c r="E1609" s="35"/>
      <c r="F1609" s="192" t="s">
        <v>1079</v>
      </c>
      <c r="G1609" s="35"/>
      <c r="H1609" s="35"/>
      <c r="I1609" s="193"/>
      <c r="J1609" s="35"/>
      <c r="K1609" s="35"/>
      <c r="L1609" s="38"/>
      <c r="M1609" s="194"/>
      <c r="N1609" s="195"/>
      <c r="O1609" s="70"/>
      <c r="P1609" s="70"/>
      <c r="Q1609" s="70"/>
      <c r="R1609" s="70"/>
      <c r="S1609" s="70"/>
      <c r="T1609" s="71"/>
      <c r="U1609" s="33"/>
      <c r="V1609" s="33"/>
      <c r="W1609" s="33"/>
      <c r="X1609" s="33"/>
      <c r="Y1609" s="33"/>
      <c r="Z1609" s="33"/>
      <c r="AA1609" s="33"/>
      <c r="AB1609" s="33"/>
      <c r="AC1609" s="33"/>
      <c r="AD1609" s="33"/>
      <c r="AE1609" s="33"/>
      <c r="AT1609" s="16" t="s">
        <v>134</v>
      </c>
      <c r="AU1609" s="16" t="s">
        <v>82</v>
      </c>
    </row>
    <row r="1610" spans="1:65" s="12" customFormat="1">
      <c r="B1610" s="196"/>
      <c r="C1610" s="197"/>
      <c r="D1610" s="191" t="s">
        <v>135</v>
      </c>
      <c r="E1610" s="198" t="s">
        <v>1</v>
      </c>
      <c r="F1610" s="199" t="s">
        <v>1080</v>
      </c>
      <c r="G1610" s="197"/>
      <c r="H1610" s="198" t="s">
        <v>1</v>
      </c>
      <c r="I1610" s="200"/>
      <c r="J1610" s="197"/>
      <c r="K1610" s="197"/>
      <c r="L1610" s="201"/>
      <c r="M1610" s="202"/>
      <c r="N1610" s="203"/>
      <c r="O1610" s="203"/>
      <c r="P1610" s="203"/>
      <c r="Q1610" s="203"/>
      <c r="R1610" s="203"/>
      <c r="S1610" s="203"/>
      <c r="T1610" s="204"/>
      <c r="AT1610" s="205" t="s">
        <v>135</v>
      </c>
      <c r="AU1610" s="205" t="s">
        <v>82</v>
      </c>
      <c r="AV1610" s="12" t="s">
        <v>82</v>
      </c>
      <c r="AW1610" s="12" t="s">
        <v>30</v>
      </c>
      <c r="AX1610" s="12" t="s">
        <v>74</v>
      </c>
      <c r="AY1610" s="205" t="s">
        <v>125</v>
      </c>
    </row>
    <row r="1611" spans="1:65" s="13" customFormat="1">
      <c r="B1611" s="206"/>
      <c r="C1611" s="207"/>
      <c r="D1611" s="191" t="s">
        <v>135</v>
      </c>
      <c r="E1611" s="208" t="s">
        <v>1</v>
      </c>
      <c r="F1611" s="209" t="s">
        <v>1081</v>
      </c>
      <c r="G1611" s="207"/>
      <c r="H1611" s="210">
        <v>525.03599999999994</v>
      </c>
      <c r="I1611" s="211"/>
      <c r="J1611" s="207"/>
      <c r="K1611" s="207"/>
      <c r="L1611" s="212"/>
      <c r="M1611" s="213"/>
      <c r="N1611" s="214"/>
      <c r="O1611" s="214"/>
      <c r="P1611" s="214"/>
      <c r="Q1611" s="214"/>
      <c r="R1611" s="214"/>
      <c r="S1611" s="214"/>
      <c r="T1611" s="215"/>
      <c r="AT1611" s="216" t="s">
        <v>135</v>
      </c>
      <c r="AU1611" s="216" t="s">
        <v>82</v>
      </c>
      <c r="AV1611" s="13" t="s">
        <v>84</v>
      </c>
      <c r="AW1611" s="13" t="s">
        <v>30</v>
      </c>
      <c r="AX1611" s="13" t="s">
        <v>74</v>
      </c>
      <c r="AY1611" s="216" t="s">
        <v>125</v>
      </c>
    </row>
    <row r="1612" spans="1:65" s="14" customFormat="1">
      <c r="B1612" s="217"/>
      <c r="C1612" s="218"/>
      <c r="D1612" s="191" t="s">
        <v>135</v>
      </c>
      <c r="E1612" s="219" t="s">
        <v>1</v>
      </c>
      <c r="F1612" s="220" t="s">
        <v>138</v>
      </c>
      <c r="G1612" s="218"/>
      <c r="H1612" s="221">
        <v>525.03599999999994</v>
      </c>
      <c r="I1612" s="222"/>
      <c r="J1612" s="218"/>
      <c r="K1612" s="218"/>
      <c r="L1612" s="223"/>
      <c r="M1612" s="224"/>
      <c r="N1612" s="225"/>
      <c r="O1612" s="225"/>
      <c r="P1612" s="225"/>
      <c r="Q1612" s="225"/>
      <c r="R1612" s="225"/>
      <c r="S1612" s="225"/>
      <c r="T1612" s="226"/>
      <c r="AT1612" s="227" t="s">
        <v>135</v>
      </c>
      <c r="AU1612" s="227" t="s">
        <v>82</v>
      </c>
      <c r="AV1612" s="14" t="s">
        <v>132</v>
      </c>
      <c r="AW1612" s="14" t="s">
        <v>30</v>
      </c>
      <c r="AX1612" s="14" t="s">
        <v>82</v>
      </c>
      <c r="AY1612" s="227" t="s">
        <v>125</v>
      </c>
    </row>
    <row r="1613" spans="1:65" s="2" customFormat="1" ht="37.9" customHeight="1">
      <c r="A1613" s="33"/>
      <c r="B1613" s="34"/>
      <c r="C1613" s="228" t="s">
        <v>1082</v>
      </c>
      <c r="D1613" s="228" t="s">
        <v>769</v>
      </c>
      <c r="E1613" s="229" t="s">
        <v>1083</v>
      </c>
      <c r="F1613" s="230" t="s">
        <v>1084</v>
      </c>
      <c r="G1613" s="231" t="s">
        <v>159</v>
      </c>
      <c r="H1613" s="232">
        <v>3</v>
      </c>
      <c r="I1613" s="233"/>
      <c r="J1613" s="234">
        <f>ROUND(I1613*H1613,2)</f>
        <v>0</v>
      </c>
      <c r="K1613" s="230" t="s">
        <v>130</v>
      </c>
      <c r="L1613" s="38"/>
      <c r="M1613" s="235" t="s">
        <v>1</v>
      </c>
      <c r="N1613" s="236" t="s">
        <v>39</v>
      </c>
      <c r="O1613" s="70"/>
      <c r="P1613" s="187">
        <f>O1613*H1613</f>
        <v>0</v>
      </c>
      <c r="Q1613" s="187">
        <v>0</v>
      </c>
      <c r="R1613" s="187">
        <f>Q1613*H1613</f>
        <v>0</v>
      </c>
      <c r="S1613" s="187">
        <v>0</v>
      </c>
      <c r="T1613" s="188">
        <f>S1613*H1613</f>
        <v>0</v>
      </c>
      <c r="U1613" s="33"/>
      <c r="V1613" s="33"/>
      <c r="W1613" s="33"/>
      <c r="X1613" s="33"/>
      <c r="Y1613" s="33"/>
      <c r="Z1613" s="33"/>
      <c r="AA1613" s="33"/>
      <c r="AB1613" s="33"/>
      <c r="AC1613" s="33"/>
      <c r="AD1613" s="33"/>
      <c r="AE1613" s="33"/>
      <c r="AR1613" s="189" t="s">
        <v>132</v>
      </c>
      <c r="AT1613" s="189" t="s">
        <v>769</v>
      </c>
      <c r="AU1613" s="189" t="s">
        <v>82</v>
      </c>
      <c r="AY1613" s="16" t="s">
        <v>125</v>
      </c>
      <c r="BE1613" s="190">
        <f>IF(N1613="základní",J1613,0)</f>
        <v>0</v>
      </c>
      <c r="BF1613" s="190">
        <f>IF(N1613="snížená",J1613,0)</f>
        <v>0</v>
      </c>
      <c r="BG1613" s="190">
        <f>IF(N1613="zákl. přenesená",J1613,0)</f>
        <v>0</v>
      </c>
      <c r="BH1613" s="190">
        <f>IF(N1613="sníž. přenesená",J1613,0)</f>
        <v>0</v>
      </c>
      <c r="BI1613" s="190">
        <f>IF(N1613="nulová",J1613,0)</f>
        <v>0</v>
      </c>
      <c r="BJ1613" s="16" t="s">
        <v>82</v>
      </c>
      <c r="BK1613" s="190">
        <f>ROUND(I1613*H1613,2)</f>
        <v>0</v>
      </c>
      <c r="BL1613" s="16" t="s">
        <v>132</v>
      </c>
      <c r="BM1613" s="189" t="s">
        <v>1085</v>
      </c>
    </row>
    <row r="1614" spans="1:65" s="2" customFormat="1" ht="58.5">
      <c r="A1614" s="33"/>
      <c r="B1614" s="34"/>
      <c r="C1614" s="35"/>
      <c r="D1614" s="191" t="s">
        <v>134</v>
      </c>
      <c r="E1614" s="35"/>
      <c r="F1614" s="192" t="s">
        <v>1086</v>
      </c>
      <c r="G1614" s="35"/>
      <c r="H1614" s="35"/>
      <c r="I1614" s="193"/>
      <c r="J1614" s="35"/>
      <c r="K1614" s="35"/>
      <c r="L1614" s="38"/>
      <c r="M1614" s="194"/>
      <c r="N1614" s="195"/>
      <c r="O1614" s="70"/>
      <c r="P1614" s="70"/>
      <c r="Q1614" s="70"/>
      <c r="R1614" s="70"/>
      <c r="S1614" s="70"/>
      <c r="T1614" s="71"/>
      <c r="U1614" s="33"/>
      <c r="V1614" s="33"/>
      <c r="W1614" s="33"/>
      <c r="X1614" s="33"/>
      <c r="Y1614" s="33"/>
      <c r="Z1614" s="33"/>
      <c r="AA1614" s="33"/>
      <c r="AB1614" s="33"/>
      <c r="AC1614" s="33"/>
      <c r="AD1614" s="33"/>
      <c r="AE1614" s="33"/>
      <c r="AT1614" s="16" t="s">
        <v>134</v>
      </c>
      <c r="AU1614" s="16" t="s">
        <v>82</v>
      </c>
    </row>
    <row r="1615" spans="1:65" s="12" customFormat="1">
      <c r="B1615" s="196"/>
      <c r="C1615" s="197"/>
      <c r="D1615" s="191" t="s">
        <v>135</v>
      </c>
      <c r="E1615" s="198" t="s">
        <v>1</v>
      </c>
      <c r="F1615" s="199" t="s">
        <v>1087</v>
      </c>
      <c r="G1615" s="197"/>
      <c r="H1615" s="198" t="s">
        <v>1</v>
      </c>
      <c r="I1615" s="200"/>
      <c r="J1615" s="197"/>
      <c r="K1615" s="197"/>
      <c r="L1615" s="201"/>
      <c r="M1615" s="202"/>
      <c r="N1615" s="203"/>
      <c r="O1615" s="203"/>
      <c r="P1615" s="203"/>
      <c r="Q1615" s="203"/>
      <c r="R1615" s="203"/>
      <c r="S1615" s="203"/>
      <c r="T1615" s="204"/>
      <c r="AT1615" s="205" t="s">
        <v>135</v>
      </c>
      <c r="AU1615" s="205" t="s">
        <v>82</v>
      </c>
      <c r="AV1615" s="12" t="s">
        <v>82</v>
      </c>
      <c r="AW1615" s="12" t="s">
        <v>30</v>
      </c>
      <c r="AX1615" s="12" t="s">
        <v>74</v>
      </c>
      <c r="AY1615" s="205" t="s">
        <v>125</v>
      </c>
    </row>
    <row r="1616" spans="1:65" s="13" customFormat="1">
      <c r="B1616" s="206"/>
      <c r="C1616" s="207"/>
      <c r="D1616" s="191" t="s">
        <v>135</v>
      </c>
      <c r="E1616" s="208" t="s">
        <v>1</v>
      </c>
      <c r="F1616" s="209" t="s">
        <v>592</v>
      </c>
      <c r="G1616" s="207"/>
      <c r="H1616" s="210">
        <v>3</v>
      </c>
      <c r="I1616" s="211"/>
      <c r="J1616" s="207"/>
      <c r="K1616" s="207"/>
      <c r="L1616" s="212"/>
      <c r="M1616" s="213"/>
      <c r="N1616" s="214"/>
      <c r="O1616" s="214"/>
      <c r="P1616" s="214"/>
      <c r="Q1616" s="214"/>
      <c r="R1616" s="214"/>
      <c r="S1616" s="214"/>
      <c r="T1616" s="215"/>
      <c r="AT1616" s="216" t="s">
        <v>135</v>
      </c>
      <c r="AU1616" s="216" t="s">
        <v>82</v>
      </c>
      <c r="AV1616" s="13" t="s">
        <v>84</v>
      </c>
      <c r="AW1616" s="13" t="s">
        <v>30</v>
      </c>
      <c r="AX1616" s="13" t="s">
        <v>74</v>
      </c>
      <c r="AY1616" s="216" t="s">
        <v>125</v>
      </c>
    </row>
    <row r="1617" spans="1:65" s="14" customFormat="1">
      <c r="B1617" s="217"/>
      <c r="C1617" s="218"/>
      <c r="D1617" s="191" t="s">
        <v>135</v>
      </c>
      <c r="E1617" s="219" t="s">
        <v>1</v>
      </c>
      <c r="F1617" s="220" t="s">
        <v>138</v>
      </c>
      <c r="G1617" s="218"/>
      <c r="H1617" s="221">
        <v>3</v>
      </c>
      <c r="I1617" s="222"/>
      <c r="J1617" s="218"/>
      <c r="K1617" s="218"/>
      <c r="L1617" s="223"/>
      <c r="M1617" s="224"/>
      <c r="N1617" s="225"/>
      <c r="O1617" s="225"/>
      <c r="P1617" s="225"/>
      <c r="Q1617" s="225"/>
      <c r="R1617" s="225"/>
      <c r="S1617" s="225"/>
      <c r="T1617" s="226"/>
      <c r="AT1617" s="227" t="s">
        <v>135</v>
      </c>
      <c r="AU1617" s="227" t="s">
        <v>82</v>
      </c>
      <c r="AV1617" s="14" t="s">
        <v>132</v>
      </c>
      <c r="AW1617" s="14" t="s">
        <v>30</v>
      </c>
      <c r="AX1617" s="14" t="s">
        <v>82</v>
      </c>
      <c r="AY1617" s="227" t="s">
        <v>125</v>
      </c>
    </row>
    <row r="1618" spans="1:65" s="2" customFormat="1" ht="21.75" customHeight="1">
      <c r="A1618" s="33"/>
      <c r="B1618" s="34"/>
      <c r="C1618" s="228" t="s">
        <v>1088</v>
      </c>
      <c r="D1618" s="228" t="s">
        <v>769</v>
      </c>
      <c r="E1618" s="229" t="s">
        <v>1089</v>
      </c>
      <c r="F1618" s="230" t="s">
        <v>1090</v>
      </c>
      <c r="G1618" s="231" t="s">
        <v>129</v>
      </c>
      <c r="H1618" s="232">
        <v>22.8</v>
      </c>
      <c r="I1618" s="233"/>
      <c r="J1618" s="234">
        <f>ROUND(I1618*H1618,2)</f>
        <v>0</v>
      </c>
      <c r="K1618" s="230" t="s">
        <v>130</v>
      </c>
      <c r="L1618" s="38"/>
      <c r="M1618" s="235" t="s">
        <v>1</v>
      </c>
      <c r="N1618" s="236" t="s">
        <v>39</v>
      </c>
      <c r="O1618" s="70"/>
      <c r="P1618" s="187">
        <f>O1618*H1618</f>
        <v>0</v>
      </c>
      <c r="Q1618" s="187">
        <v>0</v>
      </c>
      <c r="R1618" s="187">
        <f>Q1618*H1618</f>
        <v>0</v>
      </c>
      <c r="S1618" s="187">
        <v>0</v>
      </c>
      <c r="T1618" s="188">
        <f>S1618*H1618</f>
        <v>0</v>
      </c>
      <c r="U1618" s="33"/>
      <c r="V1618" s="33"/>
      <c r="W1618" s="33"/>
      <c r="X1618" s="33"/>
      <c r="Y1618" s="33"/>
      <c r="Z1618" s="33"/>
      <c r="AA1618" s="33"/>
      <c r="AB1618" s="33"/>
      <c r="AC1618" s="33"/>
      <c r="AD1618" s="33"/>
      <c r="AE1618" s="33"/>
      <c r="AR1618" s="189" t="s">
        <v>132</v>
      </c>
      <c r="AT1618" s="189" t="s">
        <v>769</v>
      </c>
      <c r="AU1618" s="189" t="s">
        <v>82</v>
      </c>
      <c r="AY1618" s="16" t="s">
        <v>125</v>
      </c>
      <c r="BE1618" s="190">
        <f>IF(N1618="základní",J1618,0)</f>
        <v>0</v>
      </c>
      <c r="BF1618" s="190">
        <f>IF(N1618="snížená",J1618,0)</f>
        <v>0</v>
      </c>
      <c r="BG1618" s="190">
        <f>IF(N1618="zákl. přenesená",J1618,0)</f>
        <v>0</v>
      </c>
      <c r="BH1618" s="190">
        <f>IF(N1618="sníž. přenesená",J1618,0)</f>
        <v>0</v>
      </c>
      <c r="BI1618" s="190">
        <f>IF(N1618="nulová",J1618,0)</f>
        <v>0</v>
      </c>
      <c r="BJ1618" s="16" t="s">
        <v>82</v>
      </c>
      <c r="BK1618" s="190">
        <f>ROUND(I1618*H1618,2)</f>
        <v>0</v>
      </c>
      <c r="BL1618" s="16" t="s">
        <v>132</v>
      </c>
      <c r="BM1618" s="189" t="s">
        <v>1091</v>
      </c>
    </row>
    <row r="1619" spans="1:65" s="2" customFormat="1" ht="39">
      <c r="A1619" s="33"/>
      <c r="B1619" s="34"/>
      <c r="C1619" s="35"/>
      <c r="D1619" s="191" t="s">
        <v>134</v>
      </c>
      <c r="E1619" s="35"/>
      <c r="F1619" s="192" t="s">
        <v>1092</v>
      </c>
      <c r="G1619" s="35"/>
      <c r="H1619" s="35"/>
      <c r="I1619" s="193"/>
      <c r="J1619" s="35"/>
      <c r="K1619" s="35"/>
      <c r="L1619" s="38"/>
      <c r="M1619" s="194"/>
      <c r="N1619" s="195"/>
      <c r="O1619" s="70"/>
      <c r="P1619" s="70"/>
      <c r="Q1619" s="70"/>
      <c r="R1619" s="70"/>
      <c r="S1619" s="70"/>
      <c r="T1619" s="71"/>
      <c r="U1619" s="33"/>
      <c r="V1619" s="33"/>
      <c r="W1619" s="33"/>
      <c r="X1619" s="33"/>
      <c r="Y1619" s="33"/>
      <c r="Z1619" s="33"/>
      <c r="AA1619" s="33"/>
      <c r="AB1619" s="33"/>
      <c r="AC1619" s="33"/>
      <c r="AD1619" s="33"/>
      <c r="AE1619" s="33"/>
      <c r="AT1619" s="16" t="s">
        <v>134</v>
      </c>
      <c r="AU1619" s="16" t="s">
        <v>82</v>
      </c>
    </row>
    <row r="1620" spans="1:65" s="12" customFormat="1">
      <c r="B1620" s="196"/>
      <c r="C1620" s="197"/>
      <c r="D1620" s="191" t="s">
        <v>135</v>
      </c>
      <c r="E1620" s="198" t="s">
        <v>1</v>
      </c>
      <c r="F1620" s="199" t="s">
        <v>1093</v>
      </c>
      <c r="G1620" s="197"/>
      <c r="H1620" s="198" t="s">
        <v>1</v>
      </c>
      <c r="I1620" s="200"/>
      <c r="J1620" s="197"/>
      <c r="K1620" s="197"/>
      <c r="L1620" s="201"/>
      <c r="M1620" s="202"/>
      <c r="N1620" s="203"/>
      <c r="O1620" s="203"/>
      <c r="P1620" s="203"/>
      <c r="Q1620" s="203"/>
      <c r="R1620" s="203"/>
      <c r="S1620" s="203"/>
      <c r="T1620" s="204"/>
      <c r="AT1620" s="205" t="s">
        <v>135</v>
      </c>
      <c r="AU1620" s="205" t="s">
        <v>82</v>
      </c>
      <c r="AV1620" s="12" t="s">
        <v>82</v>
      </c>
      <c r="AW1620" s="12" t="s">
        <v>30</v>
      </c>
      <c r="AX1620" s="12" t="s">
        <v>74</v>
      </c>
      <c r="AY1620" s="205" t="s">
        <v>125</v>
      </c>
    </row>
    <row r="1621" spans="1:65" s="13" customFormat="1">
      <c r="B1621" s="206"/>
      <c r="C1621" s="207"/>
      <c r="D1621" s="191" t="s">
        <v>135</v>
      </c>
      <c r="E1621" s="208" t="s">
        <v>1</v>
      </c>
      <c r="F1621" s="209" t="s">
        <v>1094</v>
      </c>
      <c r="G1621" s="207"/>
      <c r="H1621" s="210">
        <v>22.8</v>
      </c>
      <c r="I1621" s="211"/>
      <c r="J1621" s="207"/>
      <c r="K1621" s="207"/>
      <c r="L1621" s="212"/>
      <c r="M1621" s="213"/>
      <c r="N1621" s="214"/>
      <c r="O1621" s="214"/>
      <c r="P1621" s="214"/>
      <c r="Q1621" s="214"/>
      <c r="R1621" s="214"/>
      <c r="S1621" s="214"/>
      <c r="T1621" s="215"/>
      <c r="AT1621" s="216" t="s">
        <v>135</v>
      </c>
      <c r="AU1621" s="216" t="s">
        <v>82</v>
      </c>
      <c r="AV1621" s="13" t="s">
        <v>84</v>
      </c>
      <c r="AW1621" s="13" t="s">
        <v>30</v>
      </c>
      <c r="AX1621" s="13" t="s">
        <v>74</v>
      </c>
      <c r="AY1621" s="216" t="s">
        <v>125</v>
      </c>
    </row>
    <row r="1622" spans="1:65" s="14" customFormat="1">
      <c r="B1622" s="217"/>
      <c r="C1622" s="218"/>
      <c r="D1622" s="191" t="s">
        <v>135</v>
      </c>
      <c r="E1622" s="219" t="s">
        <v>1</v>
      </c>
      <c r="F1622" s="220" t="s">
        <v>138</v>
      </c>
      <c r="G1622" s="218"/>
      <c r="H1622" s="221">
        <v>22.8</v>
      </c>
      <c r="I1622" s="222"/>
      <c r="J1622" s="218"/>
      <c r="K1622" s="218"/>
      <c r="L1622" s="223"/>
      <c r="M1622" s="224"/>
      <c r="N1622" s="225"/>
      <c r="O1622" s="225"/>
      <c r="P1622" s="225"/>
      <c r="Q1622" s="225"/>
      <c r="R1622" s="225"/>
      <c r="S1622" s="225"/>
      <c r="T1622" s="226"/>
      <c r="AT1622" s="227" t="s">
        <v>135</v>
      </c>
      <c r="AU1622" s="227" t="s">
        <v>82</v>
      </c>
      <c r="AV1622" s="14" t="s">
        <v>132</v>
      </c>
      <c r="AW1622" s="14" t="s">
        <v>30</v>
      </c>
      <c r="AX1622" s="14" t="s">
        <v>82</v>
      </c>
      <c r="AY1622" s="227" t="s">
        <v>125</v>
      </c>
    </row>
    <row r="1623" spans="1:65" s="2" customFormat="1" ht="16.5" customHeight="1">
      <c r="A1623" s="33"/>
      <c r="B1623" s="34"/>
      <c r="C1623" s="228" t="s">
        <v>1095</v>
      </c>
      <c r="D1623" s="228" t="s">
        <v>769</v>
      </c>
      <c r="E1623" s="229" t="s">
        <v>1096</v>
      </c>
      <c r="F1623" s="230" t="s">
        <v>1097</v>
      </c>
      <c r="G1623" s="231" t="s">
        <v>159</v>
      </c>
      <c r="H1623" s="232">
        <v>25</v>
      </c>
      <c r="I1623" s="233"/>
      <c r="J1623" s="234">
        <f>ROUND(I1623*H1623,2)</f>
        <v>0</v>
      </c>
      <c r="K1623" s="230" t="s">
        <v>130</v>
      </c>
      <c r="L1623" s="38"/>
      <c r="M1623" s="235" t="s">
        <v>1</v>
      </c>
      <c r="N1623" s="236" t="s">
        <v>39</v>
      </c>
      <c r="O1623" s="70"/>
      <c r="P1623" s="187">
        <f>O1623*H1623</f>
        <v>0</v>
      </c>
      <c r="Q1623" s="187">
        <v>0</v>
      </c>
      <c r="R1623" s="187">
        <f>Q1623*H1623</f>
        <v>0</v>
      </c>
      <c r="S1623" s="187">
        <v>0</v>
      </c>
      <c r="T1623" s="188">
        <f>S1623*H1623</f>
        <v>0</v>
      </c>
      <c r="U1623" s="33"/>
      <c r="V1623" s="33"/>
      <c r="W1623" s="33"/>
      <c r="X1623" s="33"/>
      <c r="Y1623" s="33"/>
      <c r="Z1623" s="33"/>
      <c r="AA1623" s="33"/>
      <c r="AB1623" s="33"/>
      <c r="AC1623" s="33"/>
      <c r="AD1623" s="33"/>
      <c r="AE1623" s="33"/>
      <c r="AR1623" s="189" t="s">
        <v>132</v>
      </c>
      <c r="AT1623" s="189" t="s">
        <v>769</v>
      </c>
      <c r="AU1623" s="189" t="s">
        <v>82</v>
      </c>
      <c r="AY1623" s="16" t="s">
        <v>125</v>
      </c>
      <c r="BE1623" s="190">
        <f>IF(N1623="základní",J1623,0)</f>
        <v>0</v>
      </c>
      <c r="BF1623" s="190">
        <f>IF(N1623="snížená",J1623,0)</f>
        <v>0</v>
      </c>
      <c r="BG1623" s="190">
        <f>IF(N1623="zákl. přenesená",J1623,0)</f>
        <v>0</v>
      </c>
      <c r="BH1623" s="190">
        <f>IF(N1623="sníž. přenesená",J1623,0)</f>
        <v>0</v>
      </c>
      <c r="BI1623" s="190">
        <f>IF(N1623="nulová",J1623,0)</f>
        <v>0</v>
      </c>
      <c r="BJ1623" s="16" t="s">
        <v>82</v>
      </c>
      <c r="BK1623" s="190">
        <f>ROUND(I1623*H1623,2)</f>
        <v>0</v>
      </c>
      <c r="BL1623" s="16" t="s">
        <v>132</v>
      </c>
      <c r="BM1623" s="189" t="s">
        <v>1098</v>
      </c>
    </row>
    <row r="1624" spans="1:65" s="2" customFormat="1" ht="39">
      <c r="A1624" s="33"/>
      <c r="B1624" s="34"/>
      <c r="C1624" s="35"/>
      <c r="D1624" s="191" t="s">
        <v>134</v>
      </c>
      <c r="E1624" s="35"/>
      <c r="F1624" s="192" t="s">
        <v>1099</v>
      </c>
      <c r="G1624" s="35"/>
      <c r="H1624" s="35"/>
      <c r="I1624" s="193"/>
      <c r="J1624" s="35"/>
      <c r="K1624" s="35"/>
      <c r="L1624" s="38"/>
      <c r="M1624" s="194"/>
      <c r="N1624" s="195"/>
      <c r="O1624" s="70"/>
      <c r="P1624" s="70"/>
      <c r="Q1624" s="70"/>
      <c r="R1624" s="70"/>
      <c r="S1624" s="70"/>
      <c r="T1624" s="71"/>
      <c r="U1624" s="33"/>
      <c r="V1624" s="33"/>
      <c r="W1624" s="33"/>
      <c r="X1624" s="33"/>
      <c r="Y1624" s="33"/>
      <c r="Z1624" s="33"/>
      <c r="AA1624" s="33"/>
      <c r="AB1624" s="33"/>
      <c r="AC1624" s="33"/>
      <c r="AD1624" s="33"/>
      <c r="AE1624" s="33"/>
      <c r="AT1624" s="16" t="s">
        <v>134</v>
      </c>
      <c r="AU1624" s="16" t="s">
        <v>82</v>
      </c>
    </row>
    <row r="1625" spans="1:65" s="12" customFormat="1">
      <c r="B1625" s="196"/>
      <c r="C1625" s="197"/>
      <c r="D1625" s="191" t="s">
        <v>135</v>
      </c>
      <c r="E1625" s="198" t="s">
        <v>1</v>
      </c>
      <c r="F1625" s="199" t="s">
        <v>199</v>
      </c>
      <c r="G1625" s="197"/>
      <c r="H1625" s="198" t="s">
        <v>1</v>
      </c>
      <c r="I1625" s="200"/>
      <c r="J1625" s="197"/>
      <c r="K1625" s="197"/>
      <c r="L1625" s="201"/>
      <c r="M1625" s="202"/>
      <c r="N1625" s="203"/>
      <c r="O1625" s="203"/>
      <c r="P1625" s="203"/>
      <c r="Q1625" s="203"/>
      <c r="R1625" s="203"/>
      <c r="S1625" s="203"/>
      <c r="T1625" s="204"/>
      <c r="AT1625" s="205" t="s">
        <v>135</v>
      </c>
      <c r="AU1625" s="205" t="s">
        <v>82</v>
      </c>
      <c r="AV1625" s="12" t="s">
        <v>82</v>
      </c>
      <c r="AW1625" s="12" t="s">
        <v>30</v>
      </c>
      <c r="AX1625" s="12" t="s">
        <v>74</v>
      </c>
      <c r="AY1625" s="205" t="s">
        <v>125</v>
      </c>
    </row>
    <row r="1626" spans="1:65" s="13" customFormat="1">
      <c r="B1626" s="206"/>
      <c r="C1626" s="207"/>
      <c r="D1626" s="191" t="s">
        <v>135</v>
      </c>
      <c r="E1626" s="208" t="s">
        <v>1</v>
      </c>
      <c r="F1626" s="209" t="s">
        <v>131</v>
      </c>
      <c r="G1626" s="207"/>
      <c r="H1626" s="210">
        <v>8</v>
      </c>
      <c r="I1626" s="211"/>
      <c r="J1626" s="207"/>
      <c r="K1626" s="207"/>
      <c r="L1626" s="212"/>
      <c r="M1626" s="213"/>
      <c r="N1626" s="214"/>
      <c r="O1626" s="214"/>
      <c r="P1626" s="214"/>
      <c r="Q1626" s="214"/>
      <c r="R1626" s="214"/>
      <c r="S1626" s="214"/>
      <c r="T1626" s="215"/>
      <c r="AT1626" s="216" t="s">
        <v>135</v>
      </c>
      <c r="AU1626" s="216" t="s">
        <v>82</v>
      </c>
      <c r="AV1626" s="13" t="s">
        <v>84</v>
      </c>
      <c r="AW1626" s="13" t="s">
        <v>30</v>
      </c>
      <c r="AX1626" s="13" t="s">
        <v>74</v>
      </c>
      <c r="AY1626" s="216" t="s">
        <v>125</v>
      </c>
    </row>
    <row r="1627" spans="1:65" s="12" customFormat="1">
      <c r="B1627" s="196"/>
      <c r="C1627" s="197"/>
      <c r="D1627" s="191" t="s">
        <v>135</v>
      </c>
      <c r="E1627" s="198" t="s">
        <v>1</v>
      </c>
      <c r="F1627" s="199" t="s">
        <v>200</v>
      </c>
      <c r="G1627" s="197"/>
      <c r="H1627" s="198" t="s">
        <v>1</v>
      </c>
      <c r="I1627" s="200"/>
      <c r="J1627" s="197"/>
      <c r="K1627" s="197"/>
      <c r="L1627" s="201"/>
      <c r="M1627" s="202"/>
      <c r="N1627" s="203"/>
      <c r="O1627" s="203"/>
      <c r="P1627" s="203"/>
      <c r="Q1627" s="203"/>
      <c r="R1627" s="203"/>
      <c r="S1627" s="203"/>
      <c r="T1627" s="204"/>
      <c r="AT1627" s="205" t="s">
        <v>135</v>
      </c>
      <c r="AU1627" s="205" t="s">
        <v>82</v>
      </c>
      <c r="AV1627" s="12" t="s">
        <v>82</v>
      </c>
      <c r="AW1627" s="12" t="s">
        <v>30</v>
      </c>
      <c r="AX1627" s="12" t="s">
        <v>74</v>
      </c>
      <c r="AY1627" s="205" t="s">
        <v>125</v>
      </c>
    </row>
    <row r="1628" spans="1:65" s="13" customFormat="1">
      <c r="B1628" s="206"/>
      <c r="C1628" s="207"/>
      <c r="D1628" s="191" t="s">
        <v>135</v>
      </c>
      <c r="E1628" s="208" t="s">
        <v>1</v>
      </c>
      <c r="F1628" s="209" t="s">
        <v>131</v>
      </c>
      <c r="G1628" s="207"/>
      <c r="H1628" s="210">
        <v>8</v>
      </c>
      <c r="I1628" s="211"/>
      <c r="J1628" s="207"/>
      <c r="K1628" s="207"/>
      <c r="L1628" s="212"/>
      <c r="M1628" s="213"/>
      <c r="N1628" s="214"/>
      <c r="O1628" s="214"/>
      <c r="P1628" s="214"/>
      <c r="Q1628" s="214"/>
      <c r="R1628" s="214"/>
      <c r="S1628" s="214"/>
      <c r="T1628" s="215"/>
      <c r="AT1628" s="216" t="s">
        <v>135</v>
      </c>
      <c r="AU1628" s="216" t="s">
        <v>82</v>
      </c>
      <c r="AV1628" s="13" t="s">
        <v>84</v>
      </c>
      <c r="AW1628" s="13" t="s">
        <v>30</v>
      </c>
      <c r="AX1628" s="13" t="s">
        <v>74</v>
      </c>
      <c r="AY1628" s="216" t="s">
        <v>125</v>
      </c>
    </row>
    <row r="1629" spans="1:65" s="12" customFormat="1">
      <c r="B1629" s="196"/>
      <c r="C1629" s="197"/>
      <c r="D1629" s="191" t="s">
        <v>135</v>
      </c>
      <c r="E1629" s="198" t="s">
        <v>1</v>
      </c>
      <c r="F1629" s="199" t="s">
        <v>201</v>
      </c>
      <c r="G1629" s="197"/>
      <c r="H1629" s="198" t="s">
        <v>1</v>
      </c>
      <c r="I1629" s="200"/>
      <c r="J1629" s="197"/>
      <c r="K1629" s="197"/>
      <c r="L1629" s="201"/>
      <c r="M1629" s="202"/>
      <c r="N1629" s="203"/>
      <c r="O1629" s="203"/>
      <c r="P1629" s="203"/>
      <c r="Q1629" s="203"/>
      <c r="R1629" s="203"/>
      <c r="S1629" s="203"/>
      <c r="T1629" s="204"/>
      <c r="AT1629" s="205" t="s">
        <v>135</v>
      </c>
      <c r="AU1629" s="205" t="s">
        <v>82</v>
      </c>
      <c r="AV1629" s="12" t="s">
        <v>82</v>
      </c>
      <c r="AW1629" s="12" t="s">
        <v>30</v>
      </c>
      <c r="AX1629" s="12" t="s">
        <v>74</v>
      </c>
      <c r="AY1629" s="205" t="s">
        <v>125</v>
      </c>
    </row>
    <row r="1630" spans="1:65" s="13" customFormat="1">
      <c r="B1630" s="206"/>
      <c r="C1630" s="207"/>
      <c r="D1630" s="191" t="s">
        <v>135</v>
      </c>
      <c r="E1630" s="208" t="s">
        <v>1</v>
      </c>
      <c r="F1630" s="209" t="s">
        <v>175</v>
      </c>
      <c r="G1630" s="207"/>
      <c r="H1630" s="210">
        <v>9</v>
      </c>
      <c r="I1630" s="211"/>
      <c r="J1630" s="207"/>
      <c r="K1630" s="207"/>
      <c r="L1630" s="212"/>
      <c r="M1630" s="213"/>
      <c r="N1630" s="214"/>
      <c r="O1630" s="214"/>
      <c r="P1630" s="214"/>
      <c r="Q1630" s="214"/>
      <c r="R1630" s="214"/>
      <c r="S1630" s="214"/>
      <c r="T1630" s="215"/>
      <c r="AT1630" s="216" t="s">
        <v>135</v>
      </c>
      <c r="AU1630" s="216" t="s">
        <v>82</v>
      </c>
      <c r="AV1630" s="13" t="s">
        <v>84</v>
      </c>
      <c r="AW1630" s="13" t="s">
        <v>30</v>
      </c>
      <c r="AX1630" s="13" t="s">
        <v>74</v>
      </c>
      <c r="AY1630" s="216" t="s">
        <v>125</v>
      </c>
    </row>
    <row r="1631" spans="1:65" s="14" customFormat="1">
      <c r="B1631" s="217"/>
      <c r="C1631" s="218"/>
      <c r="D1631" s="191" t="s">
        <v>135</v>
      </c>
      <c r="E1631" s="219" t="s">
        <v>1</v>
      </c>
      <c r="F1631" s="220" t="s">
        <v>138</v>
      </c>
      <c r="G1631" s="218"/>
      <c r="H1631" s="221">
        <v>25</v>
      </c>
      <c r="I1631" s="222"/>
      <c r="J1631" s="218"/>
      <c r="K1631" s="218"/>
      <c r="L1631" s="223"/>
      <c r="M1631" s="224"/>
      <c r="N1631" s="225"/>
      <c r="O1631" s="225"/>
      <c r="P1631" s="225"/>
      <c r="Q1631" s="225"/>
      <c r="R1631" s="225"/>
      <c r="S1631" s="225"/>
      <c r="T1631" s="226"/>
      <c r="AT1631" s="227" t="s">
        <v>135</v>
      </c>
      <c r="AU1631" s="227" t="s">
        <v>82</v>
      </c>
      <c r="AV1631" s="14" t="s">
        <v>132</v>
      </c>
      <c r="AW1631" s="14" t="s">
        <v>30</v>
      </c>
      <c r="AX1631" s="14" t="s">
        <v>82</v>
      </c>
      <c r="AY1631" s="227" t="s">
        <v>125</v>
      </c>
    </row>
    <row r="1632" spans="1:65" s="2" customFormat="1" ht="16.5" customHeight="1">
      <c r="A1632" s="33"/>
      <c r="B1632" s="34"/>
      <c r="C1632" s="228" t="s">
        <v>1100</v>
      </c>
      <c r="D1632" s="228" t="s">
        <v>769</v>
      </c>
      <c r="E1632" s="229" t="s">
        <v>1101</v>
      </c>
      <c r="F1632" s="230" t="s">
        <v>1102</v>
      </c>
      <c r="G1632" s="231" t="s">
        <v>159</v>
      </c>
      <c r="H1632" s="232">
        <v>28</v>
      </c>
      <c r="I1632" s="233"/>
      <c r="J1632" s="234">
        <f>ROUND(I1632*H1632,2)</f>
        <v>0</v>
      </c>
      <c r="K1632" s="230" t="s">
        <v>130</v>
      </c>
      <c r="L1632" s="38"/>
      <c r="M1632" s="235" t="s">
        <v>1</v>
      </c>
      <c r="N1632" s="236" t="s">
        <v>39</v>
      </c>
      <c r="O1632" s="70"/>
      <c r="P1632" s="187">
        <f>O1632*H1632</f>
        <v>0</v>
      </c>
      <c r="Q1632" s="187">
        <v>0</v>
      </c>
      <c r="R1632" s="187">
        <f>Q1632*H1632</f>
        <v>0</v>
      </c>
      <c r="S1632" s="187">
        <v>0</v>
      </c>
      <c r="T1632" s="188">
        <f>S1632*H1632</f>
        <v>0</v>
      </c>
      <c r="U1632" s="33"/>
      <c r="V1632" s="33"/>
      <c r="W1632" s="33"/>
      <c r="X1632" s="33"/>
      <c r="Y1632" s="33"/>
      <c r="Z1632" s="33"/>
      <c r="AA1632" s="33"/>
      <c r="AB1632" s="33"/>
      <c r="AC1632" s="33"/>
      <c r="AD1632" s="33"/>
      <c r="AE1632" s="33"/>
      <c r="AR1632" s="189" t="s">
        <v>132</v>
      </c>
      <c r="AT1632" s="189" t="s">
        <v>769</v>
      </c>
      <c r="AU1632" s="189" t="s">
        <v>82</v>
      </c>
      <c r="AY1632" s="16" t="s">
        <v>125</v>
      </c>
      <c r="BE1632" s="190">
        <f>IF(N1632="základní",J1632,0)</f>
        <v>0</v>
      </c>
      <c r="BF1632" s="190">
        <f>IF(N1632="snížená",J1632,0)</f>
        <v>0</v>
      </c>
      <c r="BG1632" s="190">
        <f>IF(N1632="zákl. přenesená",J1632,0)</f>
        <v>0</v>
      </c>
      <c r="BH1632" s="190">
        <f>IF(N1632="sníž. přenesená",J1632,0)</f>
        <v>0</v>
      </c>
      <c r="BI1632" s="190">
        <f>IF(N1632="nulová",J1632,0)</f>
        <v>0</v>
      </c>
      <c r="BJ1632" s="16" t="s">
        <v>82</v>
      </c>
      <c r="BK1632" s="190">
        <f>ROUND(I1632*H1632,2)</f>
        <v>0</v>
      </c>
      <c r="BL1632" s="16" t="s">
        <v>132</v>
      </c>
      <c r="BM1632" s="189" t="s">
        <v>1103</v>
      </c>
    </row>
    <row r="1633" spans="1:65" s="2" customFormat="1" ht="39">
      <c r="A1633" s="33"/>
      <c r="B1633" s="34"/>
      <c r="C1633" s="35"/>
      <c r="D1633" s="191" t="s">
        <v>134</v>
      </c>
      <c r="E1633" s="35"/>
      <c r="F1633" s="192" t="s">
        <v>1104</v>
      </c>
      <c r="G1633" s="35"/>
      <c r="H1633" s="35"/>
      <c r="I1633" s="193"/>
      <c r="J1633" s="35"/>
      <c r="K1633" s="35"/>
      <c r="L1633" s="38"/>
      <c r="M1633" s="194"/>
      <c r="N1633" s="195"/>
      <c r="O1633" s="70"/>
      <c r="P1633" s="70"/>
      <c r="Q1633" s="70"/>
      <c r="R1633" s="70"/>
      <c r="S1633" s="70"/>
      <c r="T1633" s="71"/>
      <c r="U1633" s="33"/>
      <c r="V1633" s="33"/>
      <c r="W1633" s="33"/>
      <c r="X1633" s="33"/>
      <c r="Y1633" s="33"/>
      <c r="Z1633" s="33"/>
      <c r="AA1633" s="33"/>
      <c r="AB1633" s="33"/>
      <c r="AC1633" s="33"/>
      <c r="AD1633" s="33"/>
      <c r="AE1633" s="33"/>
      <c r="AT1633" s="16" t="s">
        <v>134</v>
      </c>
      <c r="AU1633" s="16" t="s">
        <v>82</v>
      </c>
    </row>
    <row r="1634" spans="1:65" s="12" customFormat="1">
      <c r="B1634" s="196"/>
      <c r="C1634" s="197"/>
      <c r="D1634" s="191" t="s">
        <v>135</v>
      </c>
      <c r="E1634" s="198" t="s">
        <v>1</v>
      </c>
      <c r="F1634" s="199" t="s">
        <v>520</v>
      </c>
      <c r="G1634" s="197"/>
      <c r="H1634" s="198" t="s">
        <v>1</v>
      </c>
      <c r="I1634" s="200"/>
      <c r="J1634" s="197"/>
      <c r="K1634" s="197"/>
      <c r="L1634" s="201"/>
      <c r="M1634" s="202"/>
      <c r="N1634" s="203"/>
      <c r="O1634" s="203"/>
      <c r="P1634" s="203"/>
      <c r="Q1634" s="203"/>
      <c r="R1634" s="203"/>
      <c r="S1634" s="203"/>
      <c r="T1634" s="204"/>
      <c r="AT1634" s="205" t="s">
        <v>135</v>
      </c>
      <c r="AU1634" s="205" t="s">
        <v>82</v>
      </c>
      <c r="AV1634" s="12" t="s">
        <v>82</v>
      </c>
      <c r="AW1634" s="12" t="s">
        <v>30</v>
      </c>
      <c r="AX1634" s="12" t="s">
        <v>74</v>
      </c>
      <c r="AY1634" s="205" t="s">
        <v>125</v>
      </c>
    </row>
    <row r="1635" spans="1:65" s="13" customFormat="1">
      <c r="B1635" s="206"/>
      <c r="C1635" s="207"/>
      <c r="D1635" s="191" t="s">
        <v>135</v>
      </c>
      <c r="E1635" s="208" t="s">
        <v>1</v>
      </c>
      <c r="F1635" s="209" t="s">
        <v>213</v>
      </c>
      <c r="G1635" s="207"/>
      <c r="H1635" s="210">
        <v>12</v>
      </c>
      <c r="I1635" s="211"/>
      <c r="J1635" s="207"/>
      <c r="K1635" s="207"/>
      <c r="L1635" s="212"/>
      <c r="M1635" s="213"/>
      <c r="N1635" s="214"/>
      <c r="O1635" s="214"/>
      <c r="P1635" s="214"/>
      <c r="Q1635" s="214"/>
      <c r="R1635" s="214"/>
      <c r="S1635" s="214"/>
      <c r="T1635" s="215"/>
      <c r="AT1635" s="216" t="s">
        <v>135</v>
      </c>
      <c r="AU1635" s="216" t="s">
        <v>82</v>
      </c>
      <c r="AV1635" s="13" t="s">
        <v>84</v>
      </c>
      <c r="AW1635" s="13" t="s">
        <v>30</v>
      </c>
      <c r="AX1635" s="13" t="s">
        <v>74</v>
      </c>
      <c r="AY1635" s="216" t="s">
        <v>125</v>
      </c>
    </row>
    <row r="1636" spans="1:65" s="12" customFormat="1">
      <c r="B1636" s="196"/>
      <c r="C1636" s="197"/>
      <c r="D1636" s="191" t="s">
        <v>135</v>
      </c>
      <c r="E1636" s="198" t="s">
        <v>1</v>
      </c>
      <c r="F1636" s="199" t="s">
        <v>521</v>
      </c>
      <c r="G1636" s="197"/>
      <c r="H1636" s="198" t="s">
        <v>1</v>
      </c>
      <c r="I1636" s="200"/>
      <c r="J1636" s="197"/>
      <c r="K1636" s="197"/>
      <c r="L1636" s="201"/>
      <c r="M1636" s="202"/>
      <c r="N1636" s="203"/>
      <c r="O1636" s="203"/>
      <c r="P1636" s="203"/>
      <c r="Q1636" s="203"/>
      <c r="R1636" s="203"/>
      <c r="S1636" s="203"/>
      <c r="T1636" s="204"/>
      <c r="AT1636" s="205" t="s">
        <v>135</v>
      </c>
      <c r="AU1636" s="205" t="s">
        <v>82</v>
      </c>
      <c r="AV1636" s="12" t="s">
        <v>82</v>
      </c>
      <c r="AW1636" s="12" t="s">
        <v>30</v>
      </c>
      <c r="AX1636" s="12" t="s">
        <v>74</v>
      </c>
      <c r="AY1636" s="205" t="s">
        <v>125</v>
      </c>
    </row>
    <row r="1637" spans="1:65" s="13" customFormat="1">
      <c r="B1637" s="206"/>
      <c r="C1637" s="207"/>
      <c r="D1637" s="191" t="s">
        <v>135</v>
      </c>
      <c r="E1637" s="208" t="s">
        <v>1</v>
      </c>
      <c r="F1637" s="209" t="s">
        <v>213</v>
      </c>
      <c r="G1637" s="207"/>
      <c r="H1637" s="210">
        <v>12</v>
      </c>
      <c r="I1637" s="211"/>
      <c r="J1637" s="207"/>
      <c r="K1637" s="207"/>
      <c r="L1637" s="212"/>
      <c r="M1637" s="213"/>
      <c r="N1637" s="214"/>
      <c r="O1637" s="214"/>
      <c r="P1637" s="214"/>
      <c r="Q1637" s="214"/>
      <c r="R1637" s="214"/>
      <c r="S1637" s="214"/>
      <c r="T1637" s="215"/>
      <c r="AT1637" s="216" t="s">
        <v>135</v>
      </c>
      <c r="AU1637" s="216" t="s">
        <v>82</v>
      </c>
      <c r="AV1637" s="13" t="s">
        <v>84</v>
      </c>
      <c r="AW1637" s="13" t="s">
        <v>30</v>
      </c>
      <c r="AX1637" s="13" t="s">
        <v>74</v>
      </c>
      <c r="AY1637" s="216" t="s">
        <v>125</v>
      </c>
    </row>
    <row r="1638" spans="1:65" s="12" customFormat="1">
      <c r="B1638" s="196"/>
      <c r="C1638" s="197"/>
      <c r="D1638" s="191" t="s">
        <v>135</v>
      </c>
      <c r="E1638" s="198" t="s">
        <v>1</v>
      </c>
      <c r="F1638" s="199" t="s">
        <v>201</v>
      </c>
      <c r="G1638" s="197"/>
      <c r="H1638" s="198" t="s">
        <v>1</v>
      </c>
      <c r="I1638" s="200"/>
      <c r="J1638" s="197"/>
      <c r="K1638" s="197"/>
      <c r="L1638" s="201"/>
      <c r="M1638" s="202"/>
      <c r="N1638" s="203"/>
      <c r="O1638" s="203"/>
      <c r="P1638" s="203"/>
      <c r="Q1638" s="203"/>
      <c r="R1638" s="203"/>
      <c r="S1638" s="203"/>
      <c r="T1638" s="204"/>
      <c r="AT1638" s="205" t="s">
        <v>135</v>
      </c>
      <c r="AU1638" s="205" t="s">
        <v>82</v>
      </c>
      <c r="AV1638" s="12" t="s">
        <v>82</v>
      </c>
      <c r="AW1638" s="12" t="s">
        <v>30</v>
      </c>
      <c r="AX1638" s="12" t="s">
        <v>74</v>
      </c>
      <c r="AY1638" s="205" t="s">
        <v>125</v>
      </c>
    </row>
    <row r="1639" spans="1:65" s="13" customFormat="1">
      <c r="B1639" s="206"/>
      <c r="C1639" s="207"/>
      <c r="D1639" s="191" t="s">
        <v>135</v>
      </c>
      <c r="E1639" s="208" t="s">
        <v>1</v>
      </c>
      <c r="F1639" s="209" t="s">
        <v>132</v>
      </c>
      <c r="G1639" s="207"/>
      <c r="H1639" s="210">
        <v>4</v>
      </c>
      <c r="I1639" s="211"/>
      <c r="J1639" s="207"/>
      <c r="K1639" s="207"/>
      <c r="L1639" s="212"/>
      <c r="M1639" s="213"/>
      <c r="N1639" s="214"/>
      <c r="O1639" s="214"/>
      <c r="P1639" s="214"/>
      <c r="Q1639" s="214"/>
      <c r="R1639" s="214"/>
      <c r="S1639" s="214"/>
      <c r="T1639" s="215"/>
      <c r="AT1639" s="216" t="s">
        <v>135</v>
      </c>
      <c r="AU1639" s="216" t="s">
        <v>82</v>
      </c>
      <c r="AV1639" s="13" t="s">
        <v>84</v>
      </c>
      <c r="AW1639" s="13" t="s">
        <v>30</v>
      </c>
      <c r="AX1639" s="13" t="s">
        <v>74</v>
      </c>
      <c r="AY1639" s="216" t="s">
        <v>125</v>
      </c>
    </row>
    <row r="1640" spans="1:65" s="14" customFormat="1">
      <c r="B1640" s="217"/>
      <c r="C1640" s="218"/>
      <c r="D1640" s="191" t="s">
        <v>135</v>
      </c>
      <c r="E1640" s="219" t="s">
        <v>1</v>
      </c>
      <c r="F1640" s="220" t="s">
        <v>138</v>
      </c>
      <c r="G1640" s="218"/>
      <c r="H1640" s="221">
        <v>28</v>
      </c>
      <c r="I1640" s="222"/>
      <c r="J1640" s="218"/>
      <c r="K1640" s="218"/>
      <c r="L1640" s="223"/>
      <c r="M1640" s="224"/>
      <c r="N1640" s="225"/>
      <c r="O1640" s="225"/>
      <c r="P1640" s="225"/>
      <c r="Q1640" s="225"/>
      <c r="R1640" s="225"/>
      <c r="S1640" s="225"/>
      <c r="T1640" s="226"/>
      <c r="AT1640" s="227" t="s">
        <v>135</v>
      </c>
      <c r="AU1640" s="227" t="s">
        <v>82</v>
      </c>
      <c r="AV1640" s="14" t="s">
        <v>132</v>
      </c>
      <c r="AW1640" s="14" t="s">
        <v>30</v>
      </c>
      <c r="AX1640" s="14" t="s">
        <v>82</v>
      </c>
      <c r="AY1640" s="227" t="s">
        <v>125</v>
      </c>
    </row>
    <row r="1641" spans="1:65" s="2" customFormat="1" ht="16.5" customHeight="1">
      <c r="A1641" s="33"/>
      <c r="B1641" s="34"/>
      <c r="C1641" s="228" t="s">
        <v>1105</v>
      </c>
      <c r="D1641" s="228" t="s">
        <v>769</v>
      </c>
      <c r="E1641" s="229" t="s">
        <v>1106</v>
      </c>
      <c r="F1641" s="230" t="s">
        <v>1107</v>
      </c>
      <c r="G1641" s="231" t="s">
        <v>1108</v>
      </c>
      <c r="H1641" s="232">
        <v>10</v>
      </c>
      <c r="I1641" s="233"/>
      <c r="J1641" s="234">
        <f>ROUND(I1641*H1641,2)</f>
        <v>0</v>
      </c>
      <c r="K1641" s="230" t="s">
        <v>130</v>
      </c>
      <c r="L1641" s="38"/>
      <c r="M1641" s="235" t="s">
        <v>1</v>
      </c>
      <c r="N1641" s="236" t="s">
        <v>39</v>
      </c>
      <c r="O1641" s="70"/>
      <c r="P1641" s="187">
        <f>O1641*H1641</f>
        <v>0</v>
      </c>
      <c r="Q1641" s="187">
        <v>0</v>
      </c>
      <c r="R1641" s="187">
        <f>Q1641*H1641</f>
        <v>0</v>
      </c>
      <c r="S1641" s="187">
        <v>0</v>
      </c>
      <c r="T1641" s="188">
        <f>S1641*H1641</f>
        <v>0</v>
      </c>
      <c r="U1641" s="33"/>
      <c r="V1641" s="33"/>
      <c r="W1641" s="33"/>
      <c r="X1641" s="33"/>
      <c r="Y1641" s="33"/>
      <c r="Z1641" s="33"/>
      <c r="AA1641" s="33"/>
      <c r="AB1641" s="33"/>
      <c r="AC1641" s="33"/>
      <c r="AD1641" s="33"/>
      <c r="AE1641" s="33"/>
      <c r="AR1641" s="189" t="s">
        <v>132</v>
      </c>
      <c r="AT1641" s="189" t="s">
        <v>769</v>
      </c>
      <c r="AU1641" s="189" t="s">
        <v>82</v>
      </c>
      <c r="AY1641" s="16" t="s">
        <v>125</v>
      </c>
      <c r="BE1641" s="190">
        <f>IF(N1641="základní",J1641,0)</f>
        <v>0</v>
      </c>
      <c r="BF1641" s="190">
        <f>IF(N1641="snížená",J1641,0)</f>
        <v>0</v>
      </c>
      <c r="BG1641" s="190">
        <f>IF(N1641="zákl. přenesená",J1641,0)</f>
        <v>0</v>
      </c>
      <c r="BH1641" s="190">
        <f>IF(N1641="sníž. přenesená",J1641,0)</f>
        <v>0</v>
      </c>
      <c r="BI1641" s="190">
        <f>IF(N1641="nulová",J1641,0)</f>
        <v>0</v>
      </c>
      <c r="BJ1641" s="16" t="s">
        <v>82</v>
      </c>
      <c r="BK1641" s="190">
        <f>ROUND(I1641*H1641,2)</f>
        <v>0</v>
      </c>
      <c r="BL1641" s="16" t="s">
        <v>132</v>
      </c>
      <c r="BM1641" s="189" t="s">
        <v>1109</v>
      </c>
    </row>
    <row r="1642" spans="1:65" s="2" customFormat="1" ht="29.25">
      <c r="A1642" s="33"/>
      <c r="B1642" s="34"/>
      <c r="C1642" s="35"/>
      <c r="D1642" s="191" t="s">
        <v>134</v>
      </c>
      <c r="E1642" s="35"/>
      <c r="F1642" s="192" t="s">
        <v>1110</v>
      </c>
      <c r="G1642" s="35"/>
      <c r="H1642" s="35"/>
      <c r="I1642" s="193"/>
      <c r="J1642" s="35"/>
      <c r="K1642" s="35"/>
      <c r="L1642" s="38"/>
      <c r="M1642" s="194"/>
      <c r="N1642" s="195"/>
      <c r="O1642" s="70"/>
      <c r="P1642" s="70"/>
      <c r="Q1642" s="70"/>
      <c r="R1642" s="70"/>
      <c r="S1642" s="70"/>
      <c r="T1642" s="71"/>
      <c r="U1642" s="33"/>
      <c r="V1642" s="33"/>
      <c r="W1642" s="33"/>
      <c r="X1642" s="33"/>
      <c r="Y1642" s="33"/>
      <c r="Z1642" s="33"/>
      <c r="AA1642" s="33"/>
      <c r="AB1642" s="33"/>
      <c r="AC1642" s="33"/>
      <c r="AD1642" s="33"/>
      <c r="AE1642" s="33"/>
      <c r="AT1642" s="16" t="s">
        <v>134</v>
      </c>
      <c r="AU1642" s="16" t="s">
        <v>82</v>
      </c>
    </row>
    <row r="1643" spans="1:65" s="12" customFormat="1">
      <c r="B1643" s="196"/>
      <c r="C1643" s="197"/>
      <c r="D1643" s="191" t="s">
        <v>135</v>
      </c>
      <c r="E1643" s="198" t="s">
        <v>1</v>
      </c>
      <c r="F1643" s="199" t="s">
        <v>193</v>
      </c>
      <c r="G1643" s="197"/>
      <c r="H1643" s="198" t="s">
        <v>1</v>
      </c>
      <c r="I1643" s="200"/>
      <c r="J1643" s="197"/>
      <c r="K1643" s="197"/>
      <c r="L1643" s="201"/>
      <c r="M1643" s="202"/>
      <c r="N1643" s="203"/>
      <c r="O1643" s="203"/>
      <c r="P1643" s="203"/>
      <c r="Q1643" s="203"/>
      <c r="R1643" s="203"/>
      <c r="S1643" s="203"/>
      <c r="T1643" s="204"/>
      <c r="AT1643" s="205" t="s">
        <v>135</v>
      </c>
      <c r="AU1643" s="205" t="s">
        <v>82</v>
      </c>
      <c r="AV1643" s="12" t="s">
        <v>82</v>
      </c>
      <c r="AW1643" s="12" t="s">
        <v>30</v>
      </c>
      <c r="AX1643" s="12" t="s">
        <v>74</v>
      </c>
      <c r="AY1643" s="205" t="s">
        <v>125</v>
      </c>
    </row>
    <row r="1644" spans="1:65" s="13" customFormat="1">
      <c r="B1644" s="206"/>
      <c r="C1644" s="207"/>
      <c r="D1644" s="191" t="s">
        <v>135</v>
      </c>
      <c r="E1644" s="208" t="s">
        <v>1</v>
      </c>
      <c r="F1644" s="209" t="s">
        <v>84</v>
      </c>
      <c r="G1644" s="207"/>
      <c r="H1644" s="210">
        <v>2</v>
      </c>
      <c r="I1644" s="211"/>
      <c r="J1644" s="207"/>
      <c r="K1644" s="207"/>
      <c r="L1644" s="212"/>
      <c r="M1644" s="213"/>
      <c r="N1644" s="214"/>
      <c r="O1644" s="214"/>
      <c r="P1644" s="214"/>
      <c r="Q1644" s="214"/>
      <c r="R1644" s="214"/>
      <c r="S1644" s="214"/>
      <c r="T1644" s="215"/>
      <c r="AT1644" s="216" t="s">
        <v>135</v>
      </c>
      <c r="AU1644" s="216" t="s">
        <v>82</v>
      </c>
      <c r="AV1644" s="13" t="s">
        <v>84</v>
      </c>
      <c r="AW1644" s="13" t="s">
        <v>30</v>
      </c>
      <c r="AX1644" s="13" t="s">
        <v>74</v>
      </c>
      <c r="AY1644" s="216" t="s">
        <v>125</v>
      </c>
    </row>
    <row r="1645" spans="1:65" s="12" customFormat="1">
      <c r="B1645" s="196"/>
      <c r="C1645" s="197"/>
      <c r="D1645" s="191" t="s">
        <v>135</v>
      </c>
      <c r="E1645" s="198" t="s">
        <v>1</v>
      </c>
      <c r="F1645" s="199" t="s">
        <v>231</v>
      </c>
      <c r="G1645" s="197"/>
      <c r="H1645" s="198" t="s">
        <v>1</v>
      </c>
      <c r="I1645" s="200"/>
      <c r="J1645" s="197"/>
      <c r="K1645" s="197"/>
      <c r="L1645" s="201"/>
      <c r="M1645" s="202"/>
      <c r="N1645" s="203"/>
      <c r="O1645" s="203"/>
      <c r="P1645" s="203"/>
      <c r="Q1645" s="203"/>
      <c r="R1645" s="203"/>
      <c r="S1645" s="203"/>
      <c r="T1645" s="204"/>
      <c r="AT1645" s="205" t="s">
        <v>135</v>
      </c>
      <c r="AU1645" s="205" t="s">
        <v>82</v>
      </c>
      <c r="AV1645" s="12" t="s">
        <v>82</v>
      </c>
      <c r="AW1645" s="12" t="s">
        <v>30</v>
      </c>
      <c r="AX1645" s="12" t="s">
        <v>74</v>
      </c>
      <c r="AY1645" s="205" t="s">
        <v>125</v>
      </c>
    </row>
    <row r="1646" spans="1:65" s="13" customFormat="1">
      <c r="B1646" s="206"/>
      <c r="C1646" s="207"/>
      <c r="D1646" s="191" t="s">
        <v>135</v>
      </c>
      <c r="E1646" s="208" t="s">
        <v>1</v>
      </c>
      <c r="F1646" s="209" t="s">
        <v>232</v>
      </c>
      <c r="G1646" s="207"/>
      <c r="H1646" s="210">
        <v>2</v>
      </c>
      <c r="I1646" s="211"/>
      <c r="J1646" s="207"/>
      <c r="K1646" s="207"/>
      <c r="L1646" s="212"/>
      <c r="M1646" s="213"/>
      <c r="N1646" s="214"/>
      <c r="O1646" s="214"/>
      <c r="P1646" s="214"/>
      <c r="Q1646" s="214"/>
      <c r="R1646" s="214"/>
      <c r="S1646" s="214"/>
      <c r="T1646" s="215"/>
      <c r="AT1646" s="216" t="s">
        <v>135</v>
      </c>
      <c r="AU1646" s="216" t="s">
        <v>82</v>
      </c>
      <c r="AV1646" s="13" t="s">
        <v>84</v>
      </c>
      <c r="AW1646" s="13" t="s">
        <v>30</v>
      </c>
      <c r="AX1646" s="13" t="s">
        <v>74</v>
      </c>
      <c r="AY1646" s="216" t="s">
        <v>125</v>
      </c>
    </row>
    <row r="1647" spans="1:65" s="12" customFormat="1">
      <c r="B1647" s="196"/>
      <c r="C1647" s="197"/>
      <c r="D1647" s="191" t="s">
        <v>135</v>
      </c>
      <c r="E1647" s="198" t="s">
        <v>1</v>
      </c>
      <c r="F1647" s="199" t="s">
        <v>1087</v>
      </c>
      <c r="G1647" s="197"/>
      <c r="H1647" s="198" t="s">
        <v>1</v>
      </c>
      <c r="I1647" s="200"/>
      <c r="J1647" s="197"/>
      <c r="K1647" s="197"/>
      <c r="L1647" s="201"/>
      <c r="M1647" s="202"/>
      <c r="N1647" s="203"/>
      <c r="O1647" s="203"/>
      <c r="P1647" s="203"/>
      <c r="Q1647" s="203"/>
      <c r="R1647" s="203"/>
      <c r="S1647" s="203"/>
      <c r="T1647" s="204"/>
      <c r="AT1647" s="205" t="s">
        <v>135</v>
      </c>
      <c r="AU1647" s="205" t="s">
        <v>82</v>
      </c>
      <c r="AV1647" s="12" t="s">
        <v>82</v>
      </c>
      <c r="AW1647" s="12" t="s">
        <v>30</v>
      </c>
      <c r="AX1647" s="12" t="s">
        <v>74</v>
      </c>
      <c r="AY1647" s="205" t="s">
        <v>125</v>
      </c>
    </row>
    <row r="1648" spans="1:65" s="13" customFormat="1">
      <c r="B1648" s="206"/>
      <c r="C1648" s="207"/>
      <c r="D1648" s="191" t="s">
        <v>135</v>
      </c>
      <c r="E1648" s="208" t="s">
        <v>1</v>
      </c>
      <c r="F1648" s="209" t="s">
        <v>1111</v>
      </c>
      <c r="G1648" s="207"/>
      <c r="H1648" s="210">
        <v>6</v>
      </c>
      <c r="I1648" s="211"/>
      <c r="J1648" s="207"/>
      <c r="K1648" s="207"/>
      <c r="L1648" s="212"/>
      <c r="M1648" s="213"/>
      <c r="N1648" s="214"/>
      <c r="O1648" s="214"/>
      <c r="P1648" s="214"/>
      <c r="Q1648" s="214"/>
      <c r="R1648" s="214"/>
      <c r="S1648" s="214"/>
      <c r="T1648" s="215"/>
      <c r="AT1648" s="216" t="s">
        <v>135</v>
      </c>
      <c r="AU1648" s="216" t="s">
        <v>82</v>
      </c>
      <c r="AV1648" s="13" t="s">
        <v>84</v>
      </c>
      <c r="AW1648" s="13" t="s">
        <v>30</v>
      </c>
      <c r="AX1648" s="13" t="s">
        <v>74</v>
      </c>
      <c r="AY1648" s="216" t="s">
        <v>125</v>
      </c>
    </row>
    <row r="1649" spans="1:65" s="14" customFormat="1">
      <c r="B1649" s="217"/>
      <c r="C1649" s="218"/>
      <c r="D1649" s="191" t="s">
        <v>135</v>
      </c>
      <c r="E1649" s="219" t="s">
        <v>1</v>
      </c>
      <c r="F1649" s="220" t="s">
        <v>138</v>
      </c>
      <c r="G1649" s="218"/>
      <c r="H1649" s="221">
        <v>10</v>
      </c>
      <c r="I1649" s="222"/>
      <c r="J1649" s="218"/>
      <c r="K1649" s="218"/>
      <c r="L1649" s="223"/>
      <c r="M1649" s="224"/>
      <c r="N1649" s="225"/>
      <c r="O1649" s="225"/>
      <c r="P1649" s="225"/>
      <c r="Q1649" s="225"/>
      <c r="R1649" s="225"/>
      <c r="S1649" s="225"/>
      <c r="T1649" s="226"/>
      <c r="AT1649" s="227" t="s">
        <v>135</v>
      </c>
      <c r="AU1649" s="227" t="s">
        <v>82</v>
      </c>
      <c r="AV1649" s="14" t="s">
        <v>132</v>
      </c>
      <c r="AW1649" s="14" t="s">
        <v>30</v>
      </c>
      <c r="AX1649" s="14" t="s">
        <v>82</v>
      </c>
      <c r="AY1649" s="227" t="s">
        <v>125</v>
      </c>
    </row>
    <row r="1650" spans="1:65" s="2" customFormat="1" ht="16.5" customHeight="1">
      <c r="A1650" s="33"/>
      <c r="B1650" s="34"/>
      <c r="C1650" s="228" t="s">
        <v>1112</v>
      </c>
      <c r="D1650" s="228" t="s">
        <v>769</v>
      </c>
      <c r="E1650" s="229" t="s">
        <v>1113</v>
      </c>
      <c r="F1650" s="230" t="s">
        <v>1114</v>
      </c>
      <c r="G1650" s="231" t="s">
        <v>1108</v>
      </c>
      <c r="H1650" s="232">
        <v>10</v>
      </c>
      <c r="I1650" s="233"/>
      <c r="J1650" s="234">
        <f>ROUND(I1650*H1650,2)</f>
        <v>0</v>
      </c>
      <c r="K1650" s="230" t="s">
        <v>130</v>
      </c>
      <c r="L1650" s="38"/>
      <c r="M1650" s="235" t="s">
        <v>1</v>
      </c>
      <c r="N1650" s="236" t="s">
        <v>39</v>
      </c>
      <c r="O1650" s="70"/>
      <c r="P1650" s="187">
        <f>O1650*H1650</f>
        <v>0</v>
      </c>
      <c r="Q1650" s="187">
        <v>0</v>
      </c>
      <c r="R1650" s="187">
        <f>Q1650*H1650</f>
        <v>0</v>
      </c>
      <c r="S1650" s="187">
        <v>0</v>
      </c>
      <c r="T1650" s="188">
        <f>S1650*H1650</f>
        <v>0</v>
      </c>
      <c r="U1650" s="33"/>
      <c r="V1650" s="33"/>
      <c r="W1650" s="33"/>
      <c r="X1650" s="33"/>
      <c r="Y1650" s="33"/>
      <c r="Z1650" s="33"/>
      <c r="AA1650" s="33"/>
      <c r="AB1650" s="33"/>
      <c r="AC1650" s="33"/>
      <c r="AD1650" s="33"/>
      <c r="AE1650" s="33"/>
      <c r="AR1650" s="189" t="s">
        <v>132</v>
      </c>
      <c r="AT1650" s="189" t="s">
        <v>769</v>
      </c>
      <c r="AU1650" s="189" t="s">
        <v>82</v>
      </c>
      <c r="AY1650" s="16" t="s">
        <v>125</v>
      </c>
      <c r="BE1650" s="190">
        <f>IF(N1650="základní",J1650,0)</f>
        <v>0</v>
      </c>
      <c r="BF1650" s="190">
        <f>IF(N1650="snížená",J1650,0)</f>
        <v>0</v>
      </c>
      <c r="BG1650" s="190">
        <f>IF(N1650="zákl. přenesená",J1650,0)</f>
        <v>0</v>
      </c>
      <c r="BH1650" s="190">
        <f>IF(N1650="sníž. přenesená",J1650,0)</f>
        <v>0</v>
      </c>
      <c r="BI1650" s="190">
        <f>IF(N1650="nulová",J1650,0)</f>
        <v>0</v>
      </c>
      <c r="BJ1650" s="16" t="s">
        <v>82</v>
      </c>
      <c r="BK1650" s="190">
        <f>ROUND(I1650*H1650,2)</f>
        <v>0</v>
      </c>
      <c r="BL1650" s="16" t="s">
        <v>132</v>
      </c>
      <c r="BM1650" s="189" t="s">
        <v>1115</v>
      </c>
    </row>
    <row r="1651" spans="1:65" s="2" customFormat="1" ht="29.25">
      <c r="A1651" s="33"/>
      <c r="B1651" s="34"/>
      <c r="C1651" s="35"/>
      <c r="D1651" s="191" t="s">
        <v>134</v>
      </c>
      <c r="E1651" s="35"/>
      <c r="F1651" s="192" t="s">
        <v>1116</v>
      </c>
      <c r="G1651" s="35"/>
      <c r="H1651" s="35"/>
      <c r="I1651" s="193"/>
      <c r="J1651" s="35"/>
      <c r="K1651" s="35"/>
      <c r="L1651" s="38"/>
      <c r="M1651" s="194"/>
      <c r="N1651" s="195"/>
      <c r="O1651" s="70"/>
      <c r="P1651" s="70"/>
      <c r="Q1651" s="70"/>
      <c r="R1651" s="70"/>
      <c r="S1651" s="70"/>
      <c r="T1651" s="71"/>
      <c r="U1651" s="33"/>
      <c r="V1651" s="33"/>
      <c r="W1651" s="33"/>
      <c r="X1651" s="33"/>
      <c r="Y1651" s="33"/>
      <c r="Z1651" s="33"/>
      <c r="AA1651" s="33"/>
      <c r="AB1651" s="33"/>
      <c r="AC1651" s="33"/>
      <c r="AD1651" s="33"/>
      <c r="AE1651" s="33"/>
      <c r="AT1651" s="16" t="s">
        <v>134</v>
      </c>
      <c r="AU1651" s="16" t="s">
        <v>82</v>
      </c>
    </row>
    <row r="1652" spans="1:65" s="12" customFormat="1">
      <c r="B1652" s="196"/>
      <c r="C1652" s="197"/>
      <c r="D1652" s="191" t="s">
        <v>135</v>
      </c>
      <c r="E1652" s="198" t="s">
        <v>1</v>
      </c>
      <c r="F1652" s="199" t="s">
        <v>193</v>
      </c>
      <c r="G1652" s="197"/>
      <c r="H1652" s="198" t="s">
        <v>1</v>
      </c>
      <c r="I1652" s="200"/>
      <c r="J1652" s="197"/>
      <c r="K1652" s="197"/>
      <c r="L1652" s="201"/>
      <c r="M1652" s="202"/>
      <c r="N1652" s="203"/>
      <c r="O1652" s="203"/>
      <c r="P1652" s="203"/>
      <c r="Q1652" s="203"/>
      <c r="R1652" s="203"/>
      <c r="S1652" s="203"/>
      <c r="T1652" s="204"/>
      <c r="AT1652" s="205" t="s">
        <v>135</v>
      </c>
      <c r="AU1652" s="205" t="s">
        <v>82</v>
      </c>
      <c r="AV1652" s="12" t="s">
        <v>82</v>
      </c>
      <c r="AW1652" s="12" t="s">
        <v>30</v>
      </c>
      <c r="AX1652" s="12" t="s">
        <v>74</v>
      </c>
      <c r="AY1652" s="205" t="s">
        <v>125</v>
      </c>
    </row>
    <row r="1653" spans="1:65" s="13" customFormat="1">
      <c r="B1653" s="206"/>
      <c r="C1653" s="207"/>
      <c r="D1653" s="191" t="s">
        <v>135</v>
      </c>
      <c r="E1653" s="208" t="s">
        <v>1</v>
      </c>
      <c r="F1653" s="209" t="s">
        <v>84</v>
      </c>
      <c r="G1653" s="207"/>
      <c r="H1653" s="210">
        <v>2</v>
      </c>
      <c r="I1653" s="211"/>
      <c r="J1653" s="207"/>
      <c r="K1653" s="207"/>
      <c r="L1653" s="212"/>
      <c r="M1653" s="213"/>
      <c r="N1653" s="214"/>
      <c r="O1653" s="214"/>
      <c r="P1653" s="214"/>
      <c r="Q1653" s="214"/>
      <c r="R1653" s="214"/>
      <c r="S1653" s="214"/>
      <c r="T1653" s="215"/>
      <c r="AT1653" s="216" t="s">
        <v>135</v>
      </c>
      <c r="AU1653" s="216" t="s">
        <v>82</v>
      </c>
      <c r="AV1653" s="13" t="s">
        <v>84</v>
      </c>
      <c r="AW1653" s="13" t="s">
        <v>30</v>
      </c>
      <c r="AX1653" s="13" t="s">
        <v>74</v>
      </c>
      <c r="AY1653" s="216" t="s">
        <v>125</v>
      </c>
    </row>
    <row r="1654" spans="1:65" s="12" customFormat="1">
      <c r="B1654" s="196"/>
      <c r="C1654" s="197"/>
      <c r="D1654" s="191" t="s">
        <v>135</v>
      </c>
      <c r="E1654" s="198" t="s">
        <v>1</v>
      </c>
      <c r="F1654" s="199" t="s">
        <v>231</v>
      </c>
      <c r="G1654" s="197"/>
      <c r="H1654" s="198" t="s">
        <v>1</v>
      </c>
      <c r="I1654" s="200"/>
      <c r="J1654" s="197"/>
      <c r="K1654" s="197"/>
      <c r="L1654" s="201"/>
      <c r="M1654" s="202"/>
      <c r="N1654" s="203"/>
      <c r="O1654" s="203"/>
      <c r="P1654" s="203"/>
      <c r="Q1654" s="203"/>
      <c r="R1654" s="203"/>
      <c r="S1654" s="203"/>
      <c r="T1654" s="204"/>
      <c r="AT1654" s="205" t="s">
        <v>135</v>
      </c>
      <c r="AU1654" s="205" t="s">
        <v>82</v>
      </c>
      <c r="AV1654" s="12" t="s">
        <v>82</v>
      </c>
      <c r="AW1654" s="12" t="s">
        <v>30</v>
      </c>
      <c r="AX1654" s="12" t="s">
        <v>74</v>
      </c>
      <c r="AY1654" s="205" t="s">
        <v>125</v>
      </c>
    </row>
    <row r="1655" spans="1:65" s="13" customFormat="1">
      <c r="B1655" s="206"/>
      <c r="C1655" s="207"/>
      <c r="D1655" s="191" t="s">
        <v>135</v>
      </c>
      <c r="E1655" s="208" t="s">
        <v>1</v>
      </c>
      <c r="F1655" s="209" t="s">
        <v>232</v>
      </c>
      <c r="G1655" s="207"/>
      <c r="H1655" s="210">
        <v>2</v>
      </c>
      <c r="I1655" s="211"/>
      <c r="J1655" s="207"/>
      <c r="K1655" s="207"/>
      <c r="L1655" s="212"/>
      <c r="M1655" s="213"/>
      <c r="N1655" s="214"/>
      <c r="O1655" s="214"/>
      <c r="P1655" s="214"/>
      <c r="Q1655" s="214"/>
      <c r="R1655" s="214"/>
      <c r="S1655" s="214"/>
      <c r="T1655" s="215"/>
      <c r="AT1655" s="216" t="s">
        <v>135</v>
      </c>
      <c r="AU1655" s="216" t="s">
        <v>82</v>
      </c>
      <c r="AV1655" s="13" t="s">
        <v>84</v>
      </c>
      <c r="AW1655" s="13" t="s">
        <v>30</v>
      </c>
      <c r="AX1655" s="13" t="s">
        <v>74</v>
      </c>
      <c r="AY1655" s="216" t="s">
        <v>125</v>
      </c>
    </row>
    <row r="1656" spans="1:65" s="12" customFormat="1">
      <c r="B1656" s="196"/>
      <c r="C1656" s="197"/>
      <c r="D1656" s="191" t="s">
        <v>135</v>
      </c>
      <c r="E1656" s="198" t="s">
        <v>1</v>
      </c>
      <c r="F1656" s="199" t="s">
        <v>1087</v>
      </c>
      <c r="G1656" s="197"/>
      <c r="H1656" s="198" t="s">
        <v>1</v>
      </c>
      <c r="I1656" s="200"/>
      <c r="J1656" s="197"/>
      <c r="K1656" s="197"/>
      <c r="L1656" s="201"/>
      <c r="M1656" s="202"/>
      <c r="N1656" s="203"/>
      <c r="O1656" s="203"/>
      <c r="P1656" s="203"/>
      <c r="Q1656" s="203"/>
      <c r="R1656" s="203"/>
      <c r="S1656" s="203"/>
      <c r="T1656" s="204"/>
      <c r="AT1656" s="205" t="s">
        <v>135</v>
      </c>
      <c r="AU1656" s="205" t="s">
        <v>82</v>
      </c>
      <c r="AV1656" s="12" t="s">
        <v>82</v>
      </c>
      <c r="AW1656" s="12" t="s">
        <v>30</v>
      </c>
      <c r="AX1656" s="12" t="s">
        <v>74</v>
      </c>
      <c r="AY1656" s="205" t="s">
        <v>125</v>
      </c>
    </row>
    <row r="1657" spans="1:65" s="13" customFormat="1">
      <c r="B1657" s="206"/>
      <c r="C1657" s="207"/>
      <c r="D1657" s="191" t="s">
        <v>135</v>
      </c>
      <c r="E1657" s="208" t="s">
        <v>1</v>
      </c>
      <c r="F1657" s="209" t="s">
        <v>1111</v>
      </c>
      <c r="G1657" s="207"/>
      <c r="H1657" s="210">
        <v>6</v>
      </c>
      <c r="I1657" s="211"/>
      <c r="J1657" s="207"/>
      <c r="K1657" s="207"/>
      <c r="L1657" s="212"/>
      <c r="M1657" s="213"/>
      <c r="N1657" s="214"/>
      <c r="O1657" s="214"/>
      <c r="P1657" s="214"/>
      <c r="Q1657" s="214"/>
      <c r="R1657" s="214"/>
      <c r="S1657" s="214"/>
      <c r="T1657" s="215"/>
      <c r="AT1657" s="216" t="s">
        <v>135</v>
      </c>
      <c r="AU1657" s="216" t="s">
        <v>82</v>
      </c>
      <c r="AV1657" s="13" t="s">
        <v>84</v>
      </c>
      <c r="AW1657" s="13" t="s">
        <v>30</v>
      </c>
      <c r="AX1657" s="13" t="s">
        <v>74</v>
      </c>
      <c r="AY1657" s="216" t="s">
        <v>125</v>
      </c>
    </row>
    <row r="1658" spans="1:65" s="14" customFormat="1">
      <c r="B1658" s="217"/>
      <c r="C1658" s="218"/>
      <c r="D1658" s="191" t="s">
        <v>135</v>
      </c>
      <c r="E1658" s="219" t="s">
        <v>1</v>
      </c>
      <c r="F1658" s="220" t="s">
        <v>138</v>
      </c>
      <c r="G1658" s="218"/>
      <c r="H1658" s="221">
        <v>10</v>
      </c>
      <c r="I1658" s="222"/>
      <c r="J1658" s="218"/>
      <c r="K1658" s="218"/>
      <c r="L1658" s="223"/>
      <c r="M1658" s="224"/>
      <c r="N1658" s="225"/>
      <c r="O1658" s="225"/>
      <c r="P1658" s="225"/>
      <c r="Q1658" s="225"/>
      <c r="R1658" s="225"/>
      <c r="S1658" s="225"/>
      <c r="T1658" s="226"/>
      <c r="AT1658" s="227" t="s">
        <v>135</v>
      </c>
      <c r="AU1658" s="227" t="s">
        <v>82</v>
      </c>
      <c r="AV1658" s="14" t="s">
        <v>132</v>
      </c>
      <c r="AW1658" s="14" t="s">
        <v>30</v>
      </c>
      <c r="AX1658" s="14" t="s">
        <v>82</v>
      </c>
      <c r="AY1658" s="227" t="s">
        <v>125</v>
      </c>
    </row>
    <row r="1659" spans="1:65" s="2" customFormat="1" ht="24.2" customHeight="1">
      <c r="A1659" s="33"/>
      <c r="B1659" s="34"/>
      <c r="C1659" s="228" t="s">
        <v>1117</v>
      </c>
      <c r="D1659" s="228" t="s">
        <v>769</v>
      </c>
      <c r="E1659" s="229" t="s">
        <v>1118</v>
      </c>
      <c r="F1659" s="230" t="s">
        <v>1119</v>
      </c>
      <c r="G1659" s="231" t="s">
        <v>129</v>
      </c>
      <c r="H1659" s="232">
        <v>56.664000000000001</v>
      </c>
      <c r="I1659" s="233"/>
      <c r="J1659" s="234">
        <f>ROUND(I1659*H1659,2)</f>
        <v>0</v>
      </c>
      <c r="K1659" s="230" t="s">
        <v>130</v>
      </c>
      <c r="L1659" s="38"/>
      <c r="M1659" s="235" t="s">
        <v>1</v>
      </c>
      <c r="N1659" s="236" t="s">
        <v>39</v>
      </c>
      <c r="O1659" s="70"/>
      <c r="P1659" s="187">
        <f>O1659*H1659</f>
        <v>0</v>
      </c>
      <c r="Q1659" s="187">
        <v>0</v>
      </c>
      <c r="R1659" s="187">
        <f>Q1659*H1659</f>
        <v>0</v>
      </c>
      <c r="S1659" s="187">
        <v>0</v>
      </c>
      <c r="T1659" s="188">
        <f>S1659*H1659</f>
        <v>0</v>
      </c>
      <c r="U1659" s="33"/>
      <c r="V1659" s="33"/>
      <c r="W1659" s="33"/>
      <c r="X1659" s="33"/>
      <c r="Y1659" s="33"/>
      <c r="Z1659" s="33"/>
      <c r="AA1659" s="33"/>
      <c r="AB1659" s="33"/>
      <c r="AC1659" s="33"/>
      <c r="AD1659" s="33"/>
      <c r="AE1659" s="33"/>
      <c r="AR1659" s="189" t="s">
        <v>132</v>
      </c>
      <c r="AT1659" s="189" t="s">
        <v>769</v>
      </c>
      <c r="AU1659" s="189" t="s">
        <v>82</v>
      </c>
      <c r="AY1659" s="16" t="s">
        <v>125</v>
      </c>
      <c r="BE1659" s="190">
        <f>IF(N1659="základní",J1659,0)</f>
        <v>0</v>
      </c>
      <c r="BF1659" s="190">
        <f>IF(N1659="snížená",J1659,0)</f>
        <v>0</v>
      </c>
      <c r="BG1659" s="190">
        <f>IF(N1659="zákl. přenesená",J1659,0)</f>
        <v>0</v>
      </c>
      <c r="BH1659" s="190">
        <f>IF(N1659="sníž. přenesená",J1659,0)</f>
        <v>0</v>
      </c>
      <c r="BI1659" s="190">
        <f>IF(N1659="nulová",J1659,0)</f>
        <v>0</v>
      </c>
      <c r="BJ1659" s="16" t="s">
        <v>82</v>
      </c>
      <c r="BK1659" s="190">
        <f>ROUND(I1659*H1659,2)</f>
        <v>0</v>
      </c>
      <c r="BL1659" s="16" t="s">
        <v>132</v>
      </c>
      <c r="BM1659" s="189" t="s">
        <v>1120</v>
      </c>
    </row>
    <row r="1660" spans="1:65" s="2" customFormat="1" ht="87.75">
      <c r="A1660" s="33"/>
      <c r="B1660" s="34"/>
      <c r="C1660" s="35"/>
      <c r="D1660" s="191" t="s">
        <v>134</v>
      </c>
      <c r="E1660" s="35"/>
      <c r="F1660" s="192" t="s">
        <v>1121</v>
      </c>
      <c r="G1660" s="35"/>
      <c r="H1660" s="35"/>
      <c r="I1660" s="193"/>
      <c r="J1660" s="35"/>
      <c r="K1660" s="35"/>
      <c r="L1660" s="38"/>
      <c r="M1660" s="194"/>
      <c r="N1660" s="195"/>
      <c r="O1660" s="70"/>
      <c r="P1660" s="70"/>
      <c r="Q1660" s="70"/>
      <c r="R1660" s="70"/>
      <c r="S1660" s="70"/>
      <c r="T1660" s="71"/>
      <c r="U1660" s="33"/>
      <c r="V1660" s="33"/>
      <c r="W1660" s="33"/>
      <c r="X1660" s="33"/>
      <c r="Y1660" s="33"/>
      <c r="Z1660" s="33"/>
      <c r="AA1660" s="33"/>
      <c r="AB1660" s="33"/>
      <c r="AC1660" s="33"/>
      <c r="AD1660" s="33"/>
      <c r="AE1660" s="33"/>
      <c r="AT1660" s="16" t="s">
        <v>134</v>
      </c>
      <c r="AU1660" s="16" t="s">
        <v>82</v>
      </c>
    </row>
    <row r="1661" spans="1:65" s="12" customFormat="1">
      <c r="B1661" s="196"/>
      <c r="C1661" s="197"/>
      <c r="D1661" s="191" t="s">
        <v>135</v>
      </c>
      <c r="E1661" s="198" t="s">
        <v>1</v>
      </c>
      <c r="F1661" s="199" t="s">
        <v>231</v>
      </c>
      <c r="G1661" s="197"/>
      <c r="H1661" s="198" t="s">
        <v>1</v>
      </c>
      <c r="I1661" s="200"/>
      <c r="J1661" s="197"/>
      <c r="K1661" s="197"/>
      <c r="L1661" s="201"/>
      <c r="M1661" s="202"/>
      <c r="N1661" s="203"/>
      <c r="O1661" s="203"/>
      <c r="P1661" s="203"/>
      <c r="Q1661" s="203"/>
      <c r="R1661" s="203"/>
      <c r="S1661" s="203"/>
      <c r="T1661" s="204"/>
      <c r="AT1661" s="205" t="s">
        <v>135</v>
      </c>
      <c r="AU1661" s="205" t="s">
        <v>82</v>
      </c>
      <c r="AV1661" s="12" t="s">
        <v>82</v>
      </c>
      <c r="AW1661" s="12" t="s">
        <v>30</v>
      </c>
      <c r="AX1661" s="12" t="s">
        <v>74</v>
      </c>
      <c r="AY1661" s="205" t="s">
        <v>125</v>
      </c>
    </row>
    <row r="1662" spans="1:65" s="13" customFormat="1">
      <c r="B1662" s="206"/>
      <c r="C1662" s="207"/>
      <c r="D1662" s="191" t="s">
        <v>135</v>
      </c>
      <c r="E1662" s="208" t="s">
        <v>1</v>
      </c>
      <c r="F1662" s="209" t="s">
        <v>1122</v>
      </c>
      <c r="G1662" s="207"/>
      <c r="H1662" s="210">
        <v>56.664000000000001</v>
      </c>
      <c r="I1662" s="211"/>
      <c r="J1662" s="207"/>
      <c r="K1662" s="207"/>
      <c r="L1662" s="212"/>
      <c r="M1662" s="213"/>
      <c r="N1662" s="214"/>
      <c r="O1662" s="214"/>
      <c r="P1662" s="214"/>
      <c r="Q1662" s="214"/>
      <c r="R1662" s="214"/>
      <c r="S1662" s="214"/>
      <c r="T1662" s="215"/>
      <c r="AT1662" s="216" t="s">
        <v>135</v>
      </c>
      <c r="AU1662" s="216" t="s">
        <v>82</v>
      </c>
      <c r="AV1662" s="13" t="s">
        <v>84</v>
      </c>
      <c r="AW1662" s="13" t="s">
        <v>30</v>
      </c>
      <c r="AX1662" s="13" t="s">
        <v>74</v>
      </c>
      <c r="AY1662" s="216" t="s">
        <v>125</v>
      </c>
    </row>
    <row r="1663" spans="1:65" s="14" customFormat="1">
      <c r="B1663" s="217"/>
      <c r="C1663" s="218"/>
      <c r="D1663" s="191" t="s">
        <v>135</v>
      </c>
      <c r="E1663" s="219" t="s">
        <v>1</v>
      </c>
      <c r="F1663" s="220" t="s">
        <v>138</v>
      </c>
      <c r="G1663" s="218"/>
      <c r="H1663" s="221">
        <v>56.664000000000001</v>
      </c>
      <c r="I1663" s="222"/>
      <c r="J1663" s="218"/>
      <c r="K1663" s="218"/>
      <c r="L1663" s="223"/>
      <c r="M1663" s="224"/>
      <c r="N1663" s="225"/>
      <c r="O1663" s="225"/>
      <c r="P1663" s="225"/>
      <c r="Q1663" s="225"/>
      <c r="R1663" s="225"/>
      <c r="S1663" s="225"/>
      <c r="T1663" s="226"/>
      <c r="AT1663" s="227" t="s">
        <v>135</v>
      </c>
      <c r="AU1663" s="227" t="s">
        <v>82</v>
      </c>
      <c r="AV1663" s="14" t="s">
        <v>132</v>
      </c>
      <c r="AW1663" s="14" t="s">
        <v>30</v>
      </c>
      <c r="AX1663" s="14" t="s">
        <v>82</v>
      </c>
      <c r="AY1663" s="227" t="s">
        <v>125</v>
      </c>
    </row>
    <row r="1664" spans="1:65" s="2" customFormat="1" ht="24.2" customHeight="1">
      <c r="A1664" s="33"/>
      <c r="B1664" s="34"/>
      <c r="C1664" s="228" t="s">
        <v>1123</v>
      </c>
      <c r="D1664" s="228" t="s">
        <v>769</v>
      </c>
      <c r="E1664" s="229" t="s">
        <v>1124</v>
      </c>
      <c r="F1664" s="230" t="s">
        <v>1125</v>
      </c>
      <c r="G1664" s="231" t="s">
        <v>159</v>
      </c>
      <c r="H1664" s="232">
        <v>1</v>
      </c>
      <c r="I1664" s="233"/>
      <c r="J1664" s="234">
        <f>ROUND(I1664*H1664,2)</f>
        <v>0</v>
      </c>
      <c r="K1664" s="230" t="s">
        <v>130</v>
      </c>
      <c r="L1664" s="38"/>
      <c r="M1664" s="235" t="s">
        <v>1</v>
      </c>
      <c r="N1664" s="236" t="s">
        <v>39</v>
      </c>
      <c r="O1664" s="70"/>
      <c r="P1664" s="187">
        <f>O1664*H1664</f>
        <v>0</v>
      </c>
      <c r="Q1664" s="187">
        <v>0</v>
      </c>
      <c r="R1664" s="187">
        <f>Q1664*H1664</f>
        <v>0</v>
      </c>
      <c r="S1664" s="187">
        <v>0</v>
      </c>
      <c r="T1664" s="188">
        <f>S1664*H1664</f>
        <v>0</v>
      </c>
      <c r="U1664" s="33"/>
      <c r="V1664" s="33"/>
      <c r="W1664" s="33"/>
      <c r="X1664" s="33"/>
      <c r="Y1664" s="33"/>
      <c r="Z1664" s="33"/>
      <c r="AA1664" s="33"/>
      <c r="AB1664" s="33"/>
      <c r="AC1664" s="33"/>
      <c r="AD1664" s="33"/>
      <c r="AE1664" s="33"/>
      <c r="AR1664" s="189" t="s">
        <v>132</v>
      </c>
      <c r="AT1664" s="189" t="s">
        <v>769</v>
      </c>
      <c r="AU1664" s="189" t="s">
        <v>82</v>
      </c>
      <c r="AY1664" s="16" t="s">
        <v>125</v>
      </c>
      <c r="BE1664" s="190">
        <f>IF(N1664="základní",J1664,0)</f>
        <v>0</v>
      </c>
      <c r="BF1664" s="190">
        <f>IF(N1664="snížená",J1664,0)</f>
        <v>0</v>
      </c>
      <c r="BG1664" s="190">
        <f>IF(N1664="zákl. přenesená",J1664,0)</f>
        <v>0</v>
      </c>
      <c r="BH1664" s="190">
        <f>IF(N1664="sníž. přenesená",J1664,0)</f>
        <v>0</v>
      </c>
      <c r="BI1664" s="190">
        <f>IF(N1664="nulová",J1664,0)</f>
        <v>0</v>
      </c>
      <c r="BJ1664" s="16" t="s">
        <v>82</v>
      </c>
      <c r="BK1664" s="190">
        <f>ROUND(I1664*H1664,2)</f>
        <v>0</v>
      </c>
      <c r="BL1664" s="16" t="s">
        <v>132</v>
      </c>
      <c r="BM1664" s="189" t="s">
        <v>1126</v>
      </c>
    </row>
    <row r="1665" spans="1:65" s="2" customFormat="1" ht="29.25">
      <c r="A1665" s="33"/>
      <c r="B1665" s="34"/>
      <c r="C1665" s="35"/>
      <c r="D1665" s="191" t="s">
        <v>134</v>
      </c>
      <c r="E1665" s="35"/>
      <c r="F1665" s="192" t="s">
        <v>1127</v>
      </c>
      <c r="G1665" s="35"/>
      <c r="H1665" s="35"/>
      <c r="I1665" s="193"/>
      <c r="J1665" s="35"/>
      <c r="K1665" s="35"/>
      <c r="L1665" s="38"/>
      <c r="M1665" s="194"/>
      <c r="N1665" s="195"/>
      <c r="O1665" s="70"/>
      <c r="P1665" s="70"/>
      <c r="Q1665" s="70"/>
      <c r="R1665" s="70"/>
      <c r="S1665" s="70"/>
      <c r="T1665" s="71"/>
      <c r="U1665" s="33"/>
      <c r="V1665" s="33"/>
      <c r="W1665" s="33"/>
      <c r="X1665" s="33"/>
      <c r="Y1665" s="33"/>
      <c r="Z1665" s="33"/>
      <c r="AA1665" s="33"/>
      <c r="AB1665" s="33"/>
      <c r="AC1665" s="33"/>
      <c r="AD1665" s="33"/>
      <c r="AE1665" s="33"/>
      <c r="AT1665" s="16" t="s">
        <v>134</v>
      </c>
      <c r="AU1665" s="16" t="s">
        <v>82</v>
      </c>
    </row>
    <row r="1666" spans="1:65" s="12" customFormat="1">
      <c r="B1666" s="196"/>
      <c r="C1666" s="197"/>
      <c r="D1666" s="191" t="s">
        <v>135</v>
      </c>
      <c r="E1666" s="198" t="s">
        <v>1</v>
      </c>
      <c r="F1666" s="199" t="s">
        <v>193</v>
      </c>
      <c r="G1666" s="197"/>
      <c r="H1666" s="198" t="s">
        <v>1</v>
      </c>
      <c r="I1666" s="200"/>
      <c r="J1666" s="197"/>
      <c r="K1666" s="197"/>
      <c r="L1666" s="201"/>
      <c r="M1666" s="202"/>
      <c r="N1666" s="203"/>
      <c r="O1666" s="203"/>
      <c r="P1666" s="203"/>
      <c r="Q1666" s="203"/>
      <c r="R1666" s="203"/>
      <c r="S1666" s="203"/>
      <c r="T1666" s="204"/>
      <c r="AT1666" s="205" t="s">
        <v>135</v>
      </c>
      <c r="AU1666" s="205" t="s">
        <v>82</v>
      </c>
      <c r="AV1666" s="12" t="s">
        <v>82</v>
      </c>
      <c r="AW1666" s="12" t="s">
        <v>30</v>
      </c>
      <c r="AX1666" s="12" t="s">
        <v>74</v>
      </c>
      <c r="AY1666" s="205" t="s">
        <v>125</v>
      </c>
    </row>
    <row r="1667" spans="1:65" s="13" customFormat="1">
      <c r="B1667" s="206"/>
      <c r="C1667" s="207"/>
      <c r="D1667" s="191" t="s">
        <v>135</v>
      </c>
      <c r="E1667" s="208" t="s">
        <v>1</v>
      </c>
      <c r="F1667" s="209" t="s">
        <v>82</v>
      </c>
      <c r="G1667" s="207"/>
      <c r="H1667" s="210">
        <v>1</v>
      </c>
      <c r="I1667" s="211"/>
      <c r="J1667" s="207"/>
      <c r="K1667" s="207"/>
      <c r="L1667" s="212"/>
      <c r="M1667" s="213"/>
      <c r="N1667" s="214"/>
      <c r="O1667" s="214"/>
      <c r="P1667" s="214"/>
      <c r="Q1667" s="214"/>
      <c r="R1667" s="214"/>
      <c r="S1667" s="214"/>
      <c r="T1667" s="215"/>
      <c r="AT1667" s="216" t="s">
        <v>135</v>
      </c>
      <c r="AU1667" s="216" t="s">
        <v>82</v>
      </c>
      <c r="AV1667" s="13" t="s">
        <v>84</v>
      </c>
      <c r="AW1667" s="13" t="s">
        <v>30</v>
      </c>
      <c r="AX1667" s="13" t="s">
        <v>74</v>
      </c>
      <c r="AY1667" s="216" t="s">
        <v>125</v>
      </c>
    </row>
    <row r="1668" spans="1:65" s="14" customFormat="1">
      <c r="B1668" s="217"/>
      <c r="C1668" s="218"/>
      <c r="D1668" s="191" t="s">
        <v>135</v>
      </c>
      <c r="E1668" s="219" t="s">
        <v>1</v>
      </c>
      <c r="F1668" s="220" t="s">
        <v>138</v>
      </c>
      <c r="G1668" s="218"/>
      <c r="H1668" s="221">
        <v>1</v>
      </c>
      <c r="I1668" s="222"/>
      <c r="J1668" s="218"/>
      <c r="K1668" s="218"/>
      <c r="L1668" s="223"/>
      <c r="M1668" s="224"/>
      <c r="N1668" s="225"/>
      <c r="O1668" s="225"/>
      <c r="P1668" s="225"/>
      <c r="Q1668" s="225"/>
      <c r="R1668" s="225"/>
      <c r="S1668" s="225"/>
      <c r="T1668" s="226"/>
      <c r="AT1668" s="227" t="s">
        <v>135</v>
      </c>
      <c r="AU1668" s="227" t="s">
        <v>82</v>
      </c>
      <c r="AV1668" s="14" t="s">
        <v>132</v>
      </c>
      <c r="AW1668" s="14" t="s">
        <v>30</v>
      </c>
      <c r="AX1668" s="14" t="s">
        <v>82</v>
      </c>
      <c r="AY1668" s="227" t="s">
        <v>125</v>
      </c>
    </row>
    <row r="1669" spans="1:65" s="2" customFormat="1" ht="24.2" customHeight="1">
      <c r="A1669" s="33"/>
      <c r="B1669" s="34"/>
      <c r="C1669" s="228" t="s">
        <v>1128</v>
      </c>
      <c r="D1669" s="228" t="s">
        <v>769</v>
      </c>
      <c r="E1669" s="229" t="s">
        <v>1129</v>
      </c>
      <c r="F1669" s="230" t="s">
        <v>1130</v>
      </c>
      <c r="G1669" s="231" t="s">
        <v>159</v>
      </c>
      <c r="H1669" s="232">
        <v>1</v>
      </c>
      <c r="I1669" s="233"/>
      <c r="J1669" s="234">
        <f>ROUND(I1669*H1669,2)</f>
        <v>0</v>
      </c>
      <c r="K1669" s="230" t="s">
        <v>130</v>
      </c>
      <c r="L1669" s="38"/>
      <c r="M1669" s="235" t="s">
        <v>1</v>
      </c>
      <c r="N1669" s="236" t="s">
        <v>39</v>
      </c>
      <c r="O1669" s="70"/>
      <c r="P1669" s="187">
        <f>O1669*H1669</f>
        <v>0</v>
      </c>
      <c r="Q1669" s="187">
        <v>0</v>
      </c>
      <c r="R1669" s="187">
        <f>Q1669*H1669</f>
        <v>0</v>
      </c>
      <c r="S1669" s="187">
        <v>0</v>
      </c>
      <c r="T1669" s="188">
        <f>S1669*H1669</f>
        <v>0</v>
      </c>
      <c r="U1669" s="33"/>
      <c r="V1669" s="33"/>
      <c r="W1669" s="33"/>
      <c r="X1669" s="33"/>
      <c r="Y1669" s="33"/>
      <c r="Z1669" s="33"/>
      <c r="AA1669" s="33"/>
      <c r="AB1669" s="33"/>
      <c r="AC1669" s="33"/>
      <c r="AD1669" s="33"/>
      <c r="AE1669" s="33"/>
      <c r="AR1669" s="189" t="s">
        <v>132</v>
      </c>
      <c r="AT1669" s="189" t="s">
        <v>769</v>
      </c>
      <c r="AU1669" s="189" t="s">
        <v>82</v>
      </c>
      <c r="AY1669" s="16" t="s">
        <v>125</v>
      </c>
      <c r="BE1669" s="190">
        <f>IF(N1669="základní",J1669,0)</f>
        <v>0</v>
      </c>
      <c r="BF1669" s="190">
        <f>IF(N1669="snížená",J1669,0)</f>
        <v>0</v>
      </c>
      <c r="BG1669" s="190">
        <f>IF(N1669="zákl. přenesená",J1669,0)</f>
        <v>0</v>
      </c>
      <c r="BH1669" s="190">
        <f>IF(N1669="sníž. přenesená",J1669,0)</f>
        <v>0</v>
      </c>
      <c r="BI1669" s="190">
        <f>IF(N1669="nulová",J1669,0)</f>
        <v>0</v>
      </c>
      <c r="BJ1669" s="16" t="s">
        <v>82</v>
      </c>
      <c r="BK1669" s="190">
        <f>ROUND(I1669*H1669,2)</f>
        <v>0</v>
      </c>
      <c r="BL1669" s="16" t="s">
        <v>132</v>
      </c>
      <c r="BM1669" s="189" t="s">
        <v>1131</v>
      </c>
    </row>
    <row r="1670" spans="1:65" s="2" customFormat="1" ht="48.75">
      <c r="A1670" s="33"/>
      <c r="B1670" s="34"/>
      <c r="C1670" s="35"/>
      <c r="D1670" s="191" t="s">
        <v>134</v>
      </c>
      <c r="E1670" s="35"/>
      <c r="F1670" s="192" t="s">
        <v>1132</v>
      </c>
      <c r="G1670" s="35"/>
      <c r="H1670" s="35"/>
      <c r="I1670" s="193"/>
      <c r="J1670" s="35"/>
      <c r="K1670" s="35"/>
      <c r="L1670" s="38"/>
      <c r="M1670" s="194"/>
      <c r="N1670" s="195"/>
      <c r="O1670" s="70"/>
      <c r="P1670" s="70"/>
      <c r="Q1670" s="70"/>
      <c r="R1670" s="70"/>
      <c r="S1670" s="70"/>
      <c r="T1670" s="71"/>
      <c r="U1670" s="33"/>
      <c r="V1670" s="33"/>
      <c r="W1670" s="33"/>
      <c r="X1670" s="33"/>
      <c r="Y1670" s="33"/>
      <c r="Z1670" s="33"/>
      <c r="AA1670" s="33"/>
      <c r="AB1670" s="33"/>
      <c r="AC1670" s="33"/>
      <c r="AD1670" s="33"/>
      <c r="AE1670" s="33"/>
      <c r="AT1670" s="16" t="s">
        <v>134</v>
      </c>
      <c r="AU1670" s="16" t="s">
        <v>82</v>
      </c>
    </row>
    <row r="1671" spans="1:65" s="12" customFormat="1">
      <c r="B1671" s="196"/>
      <c r="C1671" s="197"/>
      <c r="D1671" s="191" t="s">
        <v>135</v>
      </c>
      <c r="E1671" s="198" t="s">
        <v>1</v>
      </c>
      <c r="F1671" s="199" t="s">
        <v>193</v>
      </c>
      <c r="G1671" s="197"/>
      <c r="H1671" s="198" t="s">
        <v>1</v>
      </c>
      <c r="I1671" s="200"/>
      <c r="J1671" s="197"/>
      <c r="K1671" s="197"/>
      <c r="L1671" s="201"/>
      <c r="M1671" s="202"/>
      <c r="N1671" s="203"/>
      <c r="O1671" s="203"/>
      <c r="P1671" s="203"/>
      <c r="Q1671" s="203"/>
      <c r="R1671" s="203"/>
      <c r="S1671" s="203"/>
      <c r="T1671" s="204"/>
      <c r="AT1671" s="205" t="s">
        <v>135</v>
      </c>
      <c r="AU1671" s="205" t="s">
        <v>82</v>
      </c>
      <c r="AV1671" s="12" t="s">
        <v>82</v>
      </c>
      <c r="AW1671" s="12" t="s">
        <v>30</v>
      </c>
      <c r="AX1671" s="12" t="s">
        <v>74</v>
      </c>
      <c r="AY1671" s="205" t="s">
        <v>125</v>
      </c>
    </row>
    <row r="1672" spans="1:65" s="13" customFormat="1">
      <c r="B1672" s="206"/>
      <c r="C1672" s="207"/>
      <c r="D1672" s="191" t="s">
        <v>135</v>
      </c>
      <c r="E1672" s="208" t="s">
        <v>1</v>
      </c>
      <c r="F1672" s="209" t="s">
        <v>82</v>
      </c>
      <c r="G1672" s="207"/>
      <c r="H1672" s="210">
        <v>1</v>
      </c>
      <c r="I1672" s="211"/>
      <c r="J1672" s="207"/>
      <c r="K1672" s="207"/>
      <c r="L1672" s="212"/>
      <c r="M1672" s="213"/>
      <c r="N1672" s="214"/>
      <c r="O1672" s="214"/>
      <c r="P1672" s="214"/>
      <c r="Q1672" s="214"/>
      <c r="R1672" s="214"/>
      <c r="S1672" s="214"/>
      <c r="T1672" s="215"/>
      <c r="AT1672" s="216" t="s">
        <v>135</v>
      </c>
      <c r="AU1672" s="216" t="s">
        <v>82</v>
      </c>
      <c r="AV1672" s="13" t="s">
        <v>84</v>
      </c>
      <c r="AW1672" s="13" t="s">
        <v>30</v>
      </c>
      <c r="AX1672" s="13" t="s">
        <v>74</v>
      </c>
      <c r="AY1672" s="216" t="s">
        <v>125</v>
      </c>
    </row>
    <row r="1673" spans="1:65" s="14" customFormat="1">
      <c r="B1673" s="217"/>
      <c r="C1673" s="218"/>
      <c r="D1673" s="191" t="s">
        <v>135</v>
      </c>
      <c r="E1673" s="219" t="s">
        <v>1</v>
      </c>
      <c r="F1673" s="220" t="s">
        <v>138</v>
      </c>
      <c r="G1673" s="218"/>
      <c r="H1673" s="221">
        <v>1</v>
      </c>
      <c r="I1673" s="222"/>
      <c r="J1673" s="218"/>
      <c r="K1673" s="218"/>
      <c r="L1673" s="223"/>
      <c r="M1673" s="224"/>
      <c r="N1673" s="225"/>
      <c r="O1673" s="225"/>
      <c r="P1673" s="225"/>
      <c r="Q1673" s="225"/>
      <c r="R1673" s="225"/>
      <c r="S1673" s="225"/>
      <c r="T1673" s="226"/>
      <c r="AT1673" s="227" t="s">
        <v>135</v>
      </c>
      <c r="AU1673" s="227" t="s">
        <v>82</v>
      </c>
      <c r="AV1673" s="14" t="s">
        <v>132</v>
      </c>
      <c r="AW1673" s="14" t="s">
        <v>30</v>
      </c>
      <c r="AX1673" s="14" t="s">
        <v>82</v>
      </c>
      <c r="AY1673" s="227" t="s">
        <v>125</v>
      </c>
    </row>
    <row r="1674" spans="1:65" s="2" customFormat="1" ht="24.2" customHeight="1">
      <c r="A1674" s="33"/>
      <c r="B1674" s="34"/>
      <c r="C1674" s="228" t="s">
        <v>1133</v>
      </c>
      <c r="D1674" s="228" t="s">
        <v>769</v>
      </c>
      <c r="E1674" s="229" t="s">
        <v>1134</v>
      </c>
      <c r="F1674" s="230" t="s">
        <v>1135</v>
      </c>
      <c r="G1674" s="231" t="s">
        <v>159</v>
      </c>
      <c r="H1674" s="232">
        <v>3</v>
      </c>
      <c r="I1674" s="233"/>
      <c r="J1674" s="234">
        <f>ROUND(I1674*H1674,2)</f>
        <v>0</v>
      </c>
      <c r="K1674" s="230" t="s">
        <v>130</v>
      </c>
      <c r="L1674" s="38"/>
      <c r="M1674" s="235" t="s">
        <v>1</v>
      </c>
      <c r="N1674" s="236" t="s">
        <v>39</v>
      </c>
      <c r="O1674" s="70"/>
      <c r="P1674" s="187">
        <f>O1674*H1674</f>
        <v>0</v>
      </c>
      <c r="Q1674" s="187">
        <v>0</v>
      </c>
      <c r="R1674" s="187">
        <f>Q1674*H1674</f>
        <v>0</v>
      </c>
      <c r="S1674" s="187">
        <v>0</v>
      </c>
      <c r="T1674" s="188">
        <f>S1674*H1674</f>
        <v>0</v>
      </c>
      <c r="U1674" s="33"/>
      <c r="V1674" s="33"/>
      <c r="W1674" s="33"/>
      <c r="X1674" s="33"/>
      <c r="Y1674" s="33"/>
      <c r="Z1674" s="33"/>
      <c r="AA1674" s="33"/>
      <c r="AB1674" s="33"/>
      <c r="AC1674" s="33"/>
      <c r="AD1674" s="33"/>
      <c r="AE1674" s="33"/>
      <c r="AR1674" s="189" t="s">
        <v>132</v>
      </c>
      <c r="AT1674" s="189" t="s">
        <v>769</v>
      </c>
      <c r="AU1674" s="189" t="s">
        <v>82</v>
      </c>
      <c r="AY1674" s="16" t="s">
        <v>125</v>
      </c>
      <c r="BE1674" s="190">
        <f>IF(N1674="základní",J1674,0)</f>
        <v>0</v>
      </c>
      <c r="BF1674" s="190">
        <f>IF(N1674="snížená",J1674,0)</f>
        <v>0</v>
      </c>
      <c r="BG1674" s="190">
        <f>IF(N1674="zákl. přenesená",J1674,0)</f>
        <v>0</v>
      </c>
      <c r="BH1674" s="190">
        <f>IF(N1674="sníž. přenesená",J1674,0)</f>
        <v>0</v>
      </c>
      <c r="BI1674" s="190">
        <f>IF(N1674="nulová",J1674,0)</f>
        <v>0</v>
      </c>
      <c r="BJ1674" s="16" t="s">
        <v>82</v>
      </c>
      <c r="BK1674" s="190">
        <f>ROUND(I1674*H1674,2)</f>
        <v>0</v>
      </c>
      <c r="BL1674" s="16" t="s">
        <v>132</v>
      </c>
      <c r="BM1674" s="189" t="s">
        <v>1136</v>
      </c>
    </row>
    <row r="1675" spans="1:65" s="2" customFormat="1" ht="29.25">
      <c r="A1675" s="33"/>
      <c r="B1675" s="34"/>
      <c r="C1675" s="35"/>
      <c r="D1675" s="191" t="s">
        <v>134</v>
      </c>
      <c r="E1675" s="35"/>
      <c r="F1675" s="192" t="s">
        <v>1137</v>
      </c>
      <c r="G1675" s="35"/>
      <c r="H1675" s="35"/>
      <c r="I1675" s="193"/>
      <c r="J1675" s="35"/>
      <c r="K1675" s="35"/>
      <c r="L1675" s="38"/>
      <c r="M1675" s="194"/>
      <c r="N1675" s="195"/>
      <c r="O1675" s="70"/>
      <c r="P1675" s="70"/>
      <c r="Q1675" s="70"/>
      <c r="R1675" s="70"/>
      <c r="S1675" s="70"/>
      <c r="T1675" s="71"/>
      <c r="U1675" s="33"/>
      <c r="V1675" s="33"/>
      <c r="W1675" s="33"/>
      <c r="X1675" s="33"/>
      <c r="Y1675" s="33"/>
      <c r="Z1675" s="33"/>
      <c r="AA1675" s="33"/>
      <c r="AB1675" s="33"/>
      <c r="AC1675" s="33"/>
      <c r="AD1675" s="33"/>
      <c r="AE1675" s="33"/>
      <c r="AT1675" s="16" t="s">
        <v>134</v>
      </c>
      <c r="AU1675" s="16" t="s">
        <v>82</v>
      </c>
    </row>
    <row r="1676" spans="1:65" s="12" customFormat="1">
      <c r="B1676" s="196"/>
      <c r="C1676" s="197"/>
      <c r="D1676" s="191" t="s">
        <v>135</v>
      </c>
      <c r="E1676" s="198" t="s">
        <v>1</v>
      </c>
      <c r="F1676" s="199" t="s">
        <v>1087</v>
      </c>
      <c r="G1676" s="197"/>
      <c r="H1676" s="198" t="s">
        <v>1</v>
      </c>
      <c r="I1676" s="200"/>
      <c r="J1676" s="197"/>
      <c r="K1676" s="197"/>
      <c r="L1676" s="201"/>
      <c r="M1676" s="202"/>
      <c r="N1676" s="203"/>
      <c r="O1676" s="203"/>
      <c r="P1676" s="203"/>
      <c r="Q1676" s="203"/>
      <c r="R1676" s="203"/>
      <c r="S1676" s="203"/>
      <c r="T1676" s="204"/>
      <c r="AT1676" s="205" t="s">
        <v>135</v>
      </c>
      <c r="AU1676" s="205" t="s">
        <v>82</v>
      </c>
      <c r="AV1676" s="12" t="s">
        <v>82</v>
      </c>
      <c r="AW1676" s="12" t="s">
        <v>30</v>
      </c>
      <c r="AX1676" s="12" t="s">
        <v>74</v>
      </c>
      <c r="AY1676" s="205" t="s">
        <v>125</v>
      </c>
    </row>
    <row r="1677" spans="1:65" s="13" customFormat="1">
      <c r="B1677" s="206"/>
      <c r="C1677" s="207"/>
      <c r="D1677" s="191" t="s">
        <v>135</v>
      </c>
      <c r="E1677" s="208" t="s">
        <v>1</v>
      </c>
      <c r="F1677" s="209" t="s">
        <v>592</v>
      </c>
      <c r="G1677" s="207"/>
      <c r="H1677" s="210">
        <v>3</v>
      </c>
      <c r="I1677" s="211"/>
      <c r="J1677" s="207"/>
      <c r="K1677" s="207"/>
      <c r="L1677" s="212"/>
      <c r="M1677" s="213"/>
      <c r="N1677" s="214"/>
      <c r="O1677" s="214"/>
      <c r="P1677" s="214"/>
      <c r="Q1677" s="214"/>
      <c r="R1677" s="214"/>
      <c r="S1677" s="214"/>
      <c r="T1677" s="215"/>
      <c r="AT1677" s="216" t="s">
        <v>135</v>
      </c>
      <c r="AU1677" s="216" t="s">
        <v>82</v>
      </c>
      <c r="AV1677" s="13" t="s">
        <v>84</v>
      </c>
      <c r="AW1677" s="13" t="s">
        <v>30</v>
      </c>
      <c r="AX1677" s="13" t="s">
        <v>74</v>
      </c>
      <c r="AY1677" s="216" t="s">
        <v>125</v>
      </c>
    </row>
    <row r="1678" spans="1:65" s="14" customFormat="1">
      <c r="B1678" s="217"/>
      <c r="C1678" s="218"/>
      <c r="D1678" s="191" t="s">
        <v>135</v>
      </c>
      <c r="E1678" s="219" t="s">
        <v>1</v>
      </c>
      <c r="F1678" s="220" t="s">
        <v>138</v>
      </c>
      <c r="G1678" s="218"/>
      <c r="H1678" s="221">
        <v>3</v>
      </c>
      <c r="I1678" s="222"/>
      <c r="J1678" s="218"/>
      <c r="K1678" s="218"/>
      <c r="L1678" s="223"/>
      <c r="M1678" s="224"/>
      <c r="N1678" s="225"/>
      <c r="O1678" s="225"/>
      <c r="P1678" s="225"/>
      <c r="Q1678" s="225"/>
      <c r="R1678" s="225"/>
      <c r="S1678" s="225"/>
      <c r="T1678" s="226"/>
      <c r="AT1678" s="227" t="s">
        <v>135</v>
      </c>
      <c r="AU1678" s="227" t="s">
        <v>82</v>
      </c>
      <c r="AV1678" s="14" t="s">
        <v>132</v>
      </c>
      <c r="AW1678" s="14" t="s">
        <v>30</v>
      </c>
      <c r="AX1678" s="14" t="s">
        <v>82</v>
      </c>
      <c r="AY1678" s="227" t="s">
        <v>125</v>
      </c>
    </row>
    <row r="1679" spans="1:65" s="2" customFormat="1" ht="24.2" customHeight="1">
      <c r="A1679" s="33"/>
      <c r="B1679" s="34"/>
      <c r="C1679" s="228" t="s">
        <v>1138</v>
      </c>
      <c r="D1679" s="228" t="s">
        <v>769</v>
      </c>
      <c r="E1679" s="229" t="s">
        <v>1139</v>
      </c>
      <c r="F1679" s="230" t="s">
        <v>1140</v>
      </c>
      <c r="G1679" s="231" t="s">
        <v>159</v>
      </c>
      <c r="H1679" s="232">
        <v>3</v>
      </c>
      <c r="I1679" s="233"/>
      <c r="J1679" s="234">
        <f>ROUND(I1679*H1679,2)</f>
        <v>0</v>
      </c>
      <c r="K1679" s="230" t="s">
        <v>130</v>
      </c>
      <c r="L1679" s="38"/>
      <c r="M1679" s="235" t="s">
        <v>1</v>
      </c>
      <c r="N1679" s="236" t="s">
        <v>39</v>
      </c>
      <c r="O1679" s="70"/>
      <c r="P1679" s="187">
        <f>O1679*H1679</f>
        <v>0</v>
      </c>
      <c r="Q1679" s="187">
        <v>0</v>
      </c>
      <c r="R1679" s="187">
        <f>Q1679*H1679</f>
        <v>0</v>
      </c>
      <c r="S1679" s="187">
        <v>0</v>
      </c>
      <c r="T1679" s="188">
        <f>S1679*H1679</f>
        <v>0</v>
      </c>
      <c r="U1679" s="33"/>
      <c r="V1679" s="33"/>
      <c r="W1679" s="33"/>
      <c r="X1679" s="33"/>
      <c r="Y1679" s="33"/>
      <c r="Z1679" s="33"/>
      <c r="AA1679" s="33"/>
      <c r="AB1679" s="33"/>
      <c r="AC1679" s="33"/>
      <c r="AD1679" s="33"/>
      <c r="AE1679" s="33"/>
      <c r="AR1679" s="189" t="s">
        <v>132</v>
      </c>
      <c r="AT1679" s="189" t="s">
        <v>769</v>
      </c>
      <c r="AU1679" s="189" t="s">
        <v>82</v>
      </c>
      <c r="AY1679" s="16" t="s">
        <v>125</v>
      </c>
      <c r="BE1679" s="190">
        <f>IF(N1679="základní",J1679,0)</f>
        <v>0</v>
      </c>
      <c r="BF1679" s="190">
        <f>IF(N1679="snížená",J1679,0)</f>
        <v>0</v>
      </c>
      <c r="BG1679" s="190">
        <f>IF(N1679="zákl. přenesená",J1679,0)</f>
        <v>0</v>
      </c>
      <c r="BH1679" s="190">
        <f>IF(N1679="sníž. přenesená",J1679,0)</f>
        <v>0</v>
      </c>
      <c r="BI1679" s="190">
        <f>IF(N1679="nulová",J1679,0)</f>
        <v>0</v>
      </c>
      <c r="BJ1679" s="16" t="s">
        <v>82</v>
      </c>
      <c r="BK1679" s="190">
        <f>ROUND(I1679*H1679,2)</f>
        <v>0</v>
      </c>
      <c r="BL1679" s="16" t="s">
        <v>132</v>
      </c>
      <c r="BM1679" s="189" t="s">
        <v>1141</v>
      </c>
    </row>
    <row r="1680" spans="1:65" s="2" customFormat="1" ht="48.75">
      <c r="A1680" s="33"/>
      <c r="B1680" s="34"/>
      <c r="C1680" s="35"/>
      <c r="D1680" s="191" t="s">
        <v>134</v>
      </c>
      <c r="E1680" s="35"/>
      <c r="F1680" s="192" t="s">
        <v>1142</v>
      </c>
      <c r="G1680" s="35"/>
      <c r="H1680" s="35"/>
      <c r="I1680" s="193"/>
      <c r="J1680" s="35"/>
      <c r="K1680" s="35"/>
      <c r="L1680" s="38"/>
      <c r="M1680" s="194"/>
      <c r="N1680" s="195"/>
      <c r="O1680" s="70"/>
      <c r="P1680" s="70"/>
      <c r="Q1680" s="70"/>
      <c r="R1680" s="70"/>
      <c r="S1680" s="70"/>
      <c r="T1680" s="71"/>
      <c r="U1680" s="33"/>
      <c r="V1680" s="33"/>
      <c r="W1680" s="33"/>
      <c r="X1680" s="33"/>
      <c r="Y1680" s="33"/>
      <c r="Z1680" s="33"/>
      <c r="AA1680" s="33"/>
      <c r="AB1680" s="33"/>
      <c r="AC1680" s="33"/>
      <c r="AD1680" s="33"/>
      <c r="AE1680" s="33"/>
      <c r="AT1680" s="16" t="s">
        <v>134</v>
      </c>
      <c r="AU1680" s="16" t="s">
        <v>82</v>
      </c>
    </row>
    <row r="1681" spans="1:65" s="12" customFormat="1">
      <c r="B1681" s="196"/>
      <c r="C1681" s="197"/>
      <c r="D1681" s="191" t="s">
        <v>135</v>
      </c>
      <c r="E1681" s="198" t="s">
        <v>1</v>
      </c>
      <c r="F1681" s="199" t="s">
        <v>1087</v>
      </c>
      <c r="G1681" s="197"/>
      <c r="H1681" s="198" t="s">
        <v>1</v>
      </c>
      <c r="I1681" s="200"/>
      <c r="J1681" s="197"/>
      <c r="K1681" s="197"/>
      <c r="L1681" s="201"/>
      <c r="M1681" s="202"/>
      <c r="N1681" s="203"/>
      <c r="O1681" s="203"/>
      <c r="P1681" s="203"/>
      <c r="Q1681" s="203"/>
      <c r="R1681" s="203"/>
      <c r="S1681" s="203"/>
      <c r="T1681" s="204"/>
      <c r="AT1681" s="205" t="s">
        <v>135</v>
      </c>
      <c r="AU1681" s="205" t="s">
        <v>82</v>
      </c>
      <c r="AV1681" s="12" t="s">
        <v>82</v>
      </c>
      <c r="AW1681" s="12" t="s">
        <v>30</v>
      </c>
      <c r="AX1681" s="12" t="s">
        <v>74</v>
      </c>
      <c r="AY1681" s="205" t="s">
        <v>125</v>
      </c>
    </row>
    <row r="1682" spans="1:65" s="13" customFormat="1">
      <c r="B1682" s="206"/>
      <c r="C1682" s="207"/>
      <c r="D1682" s="191" t="s">
        <v>135</v>
      </c>
      <c r="E1682" s="208" t="s">
        <v>1</v>
      </c>
      <c r="F1682" s="209" t="s">
        <v>592</v>
      </c>
      <c r="G1682" s="207"/>
      <c r="H1682" s="210">
        <v>3</v>
      </c>
      <c r="I1682" s="211"/>
      <c r="J1682" s="207"/>
      <c r="K1682" s="207"/>
      <c r="L1682" s="212"/>
      <c r="M1682" s="213"/>
      <c r="N1682" s="214"/>
      <c r="O1682" s="214"/>
      <c r="P1682" s="214"/>
      <c r="Q1682" s="214"/>
      <c r="R1682" s="214"/>
      <c r="S1682" s="214"/>
      <c r="T1682" s="215"/>
      <c r="AT1682" s="216" t="s">
        <v>135</v>
      </c>
      <c r="AU1682" s="216" t="s">
        <v>82</v>
      </c>
      <c r="AV1682" s="13" t="s">
        <v>84</v>
      </c>
      <c r="AW1682" s="13" t="s">
        <v>30</v>
      </c>
      <c r="AX1682" s="13" t="s">
        <v>74</v>
      </c>
      <c r="AY1682" s="216" t="s">
        <v>125</v>
      </c>
    </row>
    <row r="1683" spans="1:65" s="14" customFormat="1">
      <c r="B1683" s="217"/>
      <c r="C1683" s="218"/>
      <c r="D1683" s="191" t="s">
        <v>135</v>
      </c>
      <c r="E1683" s="219" t="s">
        <v>1</v>
      </c>
      <c r="F1683" s="220" t="s">
        <v>138</v>
      </c>
      <c r="G1683" s="218"/>
      <c r="H1683" s="221">
        <v>3</v>
      </c>
      <c r="I1683" s="222"/>
      <c r="J1683" s="218"/>
      <c r="K1683" s="218"/>
      <c r="L1683" s="223"/>
      <c r="M1683" s="224"/>
      <c r="N1683" s="225"/>
      <c r="O1683" s="225"/>
      <c r="P1683" s="225"/>
      <c r="Q1683" s="225"/>
      <c r="R1683" s="225"/>
      <c r="S1683" s="225"/>
      <c r="T1683" s="226"/>
      <c r="AT1683" s="227" t="s">
        <v>135</v>
      </c>
      <c r="AU1683" s="227" t="s">
        <v>82</v>
      </c>
      <c r="AV1683" s="14" t="s">
        <v>132</v>
      </c>
      <c r="AW1683" s="14" t="s">
        <v>30</v>
      </c>
      <c r="AX1683" s="14" t="s">
        <v>82</v>
      </c>
      <c r="AY1683" s="227" t="s">
        <v>125</v>
      </c>
    </row>
    <row r="1684" spans="1:65" s="2" customFormat="1" ht="24.2" customHeight="1">
      <c r="A1684" s="33"/>
      <c r="B1684" s="34"/>
      <c r="C1684" s="228" t="s">
        <v>1143</v>
      </c>
      <c r="D1684" s="228" t="s">
        <v>769</v>
      </c>
      <c r="E1684" s="229" t="s">
        <v>1144</v>
      </c>
      <c r="F1684" s="230" t="s">
        <v>1145</v>
      </c>
      <c r="G1684" s="231" t="s">
        <v>129</v>
      </c>
      <c r="H1684" s="232">
        <v>49.845999999999997</v>
      </c>
      <c r="I1684" s="233"/>
      <c r="J1684" s="234">
        <f>ROUND(I1684*H1684,2)</f>
        <v>0</v>
      </c>
      <c r="K1684" s="230" t="s">
        <v>130</v>
      </c>
      <c r="L1684" s="38"/>
      <c r="M1684" s="235" t="s">
        <v>1</v>
      </c>
      <c r="N1684" s="236" t="s">
        <v>39</v>
      </c>
      <c r="O1684" s="70"/>
      <c r="P1684" s="187">
        <f>O1684*H1684</f>
        <v>0</v>
      </c>
      <c r="Q1684" s="187">
        <v>0</v>
      </c>
      <c r="R1684" s="187">
        <f>Q1684*H1684</f>
        <v>0</v>
      </c>
      <c r="S1684" s="187">
        <v>0</v>
      </c>
      <c r="T1684" s="188">
        <f>S1684*H1684</f>
        <v>0</v>
      </c>
      <c r="U1684" s="33"/>
      <c r="V1684" s="33"/>
      <c r="W1684" s="33"/>
      <c r="X1684" s="33"/>
      <c r="Y1684" s="33"/>
      <c r="Z1684" s="33"/>
      <c r="AA1684" s="33"/>
      <c r="AB1684" s="33"/>
      <c r="AC1684" s="33"/>
      <c r="AD1684" s="33"/>
      <c r="AE1684" s="33"/>
      <c r="AR1684" s="189" t="s">
        <v>132</v>
      </c>
      <c r="AT1684" s="189" t="s">
        <v>769</v>
      </c>
      <c r="AU1684" s="189" t="s">
        <v>82</v>
      </c>
      <c r="AY1684" s="16" t="s">
        <v>125</v>
      </c>
      <c r="BE1684" s="190">
        <f>IF(N1684="základní",J1684,0)</f>
        <v>0</v>
      </c>
      <c r="BF1684" s="190">
        <f>IF(N1684="snížená",J1684,0)</f>
        <v>0</v>
      </c>
      <c r="BG1684" s="190">
        <f>IF(N1684="zákl. přenesená",J1684,0)</f>
        <v>0</v>
      </c>
      <c r="BH1684" s="190">
        <f>IF(N1684="sníž. přenesená",J1684,0)</f>
        <v>0</v>
      </c>
      <c r="BI1684" s="190">
        <f>IF(N1684="nulová",J1684,0)</f>
        <v>0</v>
      </c>
      <c r="BJ1684" s="16" t="s">
        <v>82</v>
      </c>
      <c r="BK1684" s="190">
        <f>ROUND(I1684*H1684,2)</f>
        <v>0</v>
      </c>
      <c r="BL1684" s="16" t="s">
        <v>132</v>
      </c>
      <c r="BM1684" s="189" t="s">
        <v>1146</v>
      </c>
    </row>
    <row r="1685" spans="1:65" s="2" customFormat="1" ht="58.5">
      <c r="A1685" s="33"/>
      <c r="B1685" s="34"/>
      <c r="C1685" s="35"/>
      <c r="D1685" s="191" t="s">
        <v>134</v>
      </c>
      <c r="E1685" s="35"/>
      <c r="F1685" s="192" t="s">
        <v>1147</v>
      </c>
      <c r="G1685" s="35"/>
      <c r="H1685" s="35"/>
      <c r="I1685" s="193"/>
      <c r="J1685" s="35"/>
      <c r="K1685" s="35"/>
      <c r="L1685" s="38"/>
      <c r="M1685" s="194"/>
      <c r="N1685" s="195"/>
      <c r="O1685" s="70"/>
      <c r="P1685" s="70"/>
      <c r="Q1685" s="70"/>
      <c r="R1685" s="70"/>
      <c r="S1685" s="70"/>
      <c r="T1685" s="71"/>
      <c r="U1685" s="33"/>
      <c r="V1685" s="33"/>
      <c r="W1685" s="33"/>
      <c r="X1685" s="33"/>
      <c r="Y1685" s="33"/>
      <c r="Z1685" s="33"/>
      <c r="AA1685" s="33"/>
      <c r="AB1685" s="33"/>
      <c r="AC1685" s="33"/>
      <c r="AD1685" s="33"/>
      <c r="AE1685" s="33"/>
      <c r="AT1685" s="16" t="s">
        <v>134</v>
      </c>
      <c r="AU1685" s="16" t="s">
        <v>82</v>
      </c>
    </row>
    <row r="1686" spans="1:65" s="12" customFormat="1">
      <c r="B1686" s="196"/>
      <c r="C1686" s="197"/>
      <c r="D1686" s="191" t="s">
        <v>135</v>
      </c>
      <c r="E1686" s="198" t="s">
        <v>1</v>
      </c>
      <c r="F1686" s="199" t="s">
        <v>193</v>
      </c>
      <c r="G1686" s="197"/>
      <c r="H1686" s="198" t="s">
        <v>1</v>
      </c>
      <c r="I1686" s="200"/>
      <c r="J1686" s="197"/>
      <c r="K1686" s="197"/>
      <c r="L1686" s="201"/>
      <c r="M1686" s="202"/>
      <c r="N1686" s="203"/>
      <c r="O1686" s="203"/>
      <c r="P1686" s="203"/>
      <c r="Q1686" s="203"/>
      <c r="R1686" s="203"/>
      <c r="S1686" s="203"/>
      <c r="T1686" s="204"/>
      <c r="AT1686" s="205" t="s">
        <v>135</v>
      </c>
      <c r="AU1686" s="205" t="s">
        <v>82</v>
      </c>
      <c r="AV1686" s="12" t="s">
        <v>82</v>
      </c>
      <c r="AW1686" s="12" t="s">
        <v>30</v>
      </c>
      <c r="AX1686" s="12" t="s">
        <v>74</v>
      </c>
      <c r="AY1686" s="205" t="s">
        <v>125</v>
      </c>
    </row>
    <row r="1687" spans="1:65" s="13" customFormat="1">
      <c r="B1687" s="206"/>
      <c r="C1687" s="207"/>
      <c r="D1687" s="191" t="s">
        <v>135</v>
      </c>
      <c r="E1687" s="208" t="s">
        <v>1</v>
      </c>
      <c r="F1687" s="209" t="s">
        <v>924</v>
      </c>
      <c r="G1687" s="207"/>
      <c r="H1687" s="210">
        <v>49.845999999999997</v>
      </c>
      <c r="I1687" s="211"/>
      <c r="J1687" s="207"/>
      <c r="K1687" s="207"/>
      <c r="L1687" s="212"/>
      <c r="M1687" s="213"/>
      <c r="N1687" s="214"/>
      <c r="O1687" s="214"/>
      <c r="P1687" s="214"/>
      <c r="Q1687" s="214"/>
      <c r="R1687" s="214"/>
      <c r="S1687" s="214"/>
      <c r="T1687" s="215"/>
      <c r="AT1687" s="216" t="s">
        <v>135</v>
      </c>
      <c r="AU1687" s="216" t="s">
        <v>82</v>
      </c>
      <c r="AV1687" s="13" t="s">
        <v>84</v>
      </c>
      <c r="AW1687" s="13" t="s">
        <v>30</v>
      </c>
      <c r="AX1687" s="13" t="s">
        <v>74</v>
      </c>
      <c r="AY1687" s="216" t="s">
        <v>125</v>
      </c>
    </row>
    <row r="1688" spans="1:65" s="14" customFormat="1">
      <c r="B1688" s="217"/>
      <c r="C1688" s="218"/>
      <c r="D1688" s="191" t="s">
        <v>135</v>
      </c>
      <c r="E1688" s="219" t="s">
        <v>1</v>
      </c>
      <c r="F1688" s="220" t="s">
        <v>138</v>
      </c>
      <c r="G1688" s="218"/>
      <c r="H1688" s="221">
        <v>49.845999999999997</v>
      </c>
      <c r="I1688" s="222"/>
      <c r="J1688" s="218"/>
      <c r="K1688" s="218"/>
      <c r="L1688" s="223"/>
      <c r="M1688" s="224"/>
      <c r="N1688" s="225"/>
      <c r="O1688" s="225"/>
      <c r="P1688" s="225"/>
      <c r="Q1688" s="225"/>
      <c r="R1688" s="225"/>
      <c r="S1688" s="225"/>
      <c r="T1688" s="226"/>
      <c r="AT1688" s="227" t="s">
        <v>135</v>
      </c>
      <c r="AU1688" s="227" t="s">
        <v>82</v>
      </c>
      <c r="AV1688" s="14" t="s">
        <v>132</v>
      </c>
      <c r="AW1688" s="14" t="s">
        <v>30</v>
      </c>
      <c r="AX1688" s="14" t="s">
        <v>82</v>
      </c>
      <c r="AY1688" s="227" t="s">
        <v>125</v>
      </c>
    </row>
    <row r="1689" spans="1:65" s="2" customFormat="1" ht="24.2" customHeight="1">
      <c r="A1689" s="33"/>
      <c r="B1689" s="34"/>
      <c r="C1689" s="228" t="s">
        <v>1148</v>
      </c>
      <c r="D1689" s="228" t="s">
        <v>769</v>
      </c>
      <c r="E1689" s="229" t="s">
        <v>1149</v>
      </c>
      <c r="F1689" s="230" t="s">
        <v>1150</v>
      </c>
      <c r="G1689" s="231" t="s">
        <v>129</v>
      </c>
      <c r="H1689" s="232">
        <v>49.845999999999997</v>
      </c>
      <c r="I1689" s="233"/>
      <c r="J1689" s="234">
        <f>ROUND(I1689*H1689,2)</f>
        <v>0</v>
      </c>
      <c r="K1689" s="230" t="s">
        <v>130</v>
      </c>
      <c r="L1689" s="38"/>
      <c r="M1689" s="235" t="s">
        <v>1</v>
      </c>
      <c r="N1689" s="236" t="s">
        <v>39</v>
      </c>
      <c r="O1689" s="70"/>
      <c r="P1689" s="187">
        <f>O1689*H1689</f>
        <v>0</v>
      </c>
      <c r="Q1689" s="187">
        <v>0</v>
      </c>
      <c r="R1689" s="187">
        <f>Q1689*H1689</f>
        <v>0</v>
      </c>
      <c r="S1689" s="187">
        <v>0</v>
      </c>
      <c r="T1689" s="188">
        <f>S1689*H1689</f>
        <v>0</v>
      </c>
      <c r="U1689" s="33"/>
      <c r="V1689" s="33"/>
      <c r="W1689" s="33"/>
      <c r="X1689" s="33"/>
      <c r="Y1689" s="33"/>
      <c r="Z1689" s="33"/>
      <c r="AA1689" s="33"/>
      <c r="AB1689" s="33"/>
      <c r="AC1689" s="33"/>
      <c r="AD1689" s="33"/>
      <c r="AE1689" s="33"/>
      <c r="AR1689" s="189" t="s">
        <v>132</v>
      </c>
      <c r="AT1689" s="189" t="s">
        <v>769</v>
      </c>
      <c r="AU1689" s="189" t="s">
        <v>82</v>
      </c>
      <c r="AY1689" s="16" t="s">
        <v>125</v>
      </c>
      <c r="BE1689" s="190">
        <f>IF(N1689="základní",J1689,0)</f>
        <v>0</v>
      </c>
      <c r="BF1689" s="190">
        <f>IF(N1689="snížená",J1689,0)</f>
        <v>0</v>
      </c>
      <c r="BG1689" s="190">
        <f>IF(N1689="zákl. přenesená",J1689,0)</f>
        <v>0</v>
      </c>
      <c r="BH1689" s="190">
        <f>IF(N1689="sníž. přenesená",J1689,0)</f>
        <v>0</v>
      </c>
      <c r="BI1689" s="190">
        <f>IF(N1689="nulová",J1689,0)</f>
        <v>0</v>
      </c>
      <c r="BJ1689" s="16" t="s">
        <v>82</v>
      </c>
      <c r="BK1689" s="190">
        <f>ROUND(I1689*H1689,2)</f>
        <v>0</v>
      </c>
      <c r="BL1689" s="16" t="s">
        <v>132</v>
      </c>
      <c r="BM1689" s="189" t="s">
        <v>1151</v>
      </c>
    </row>
    <row r="1690" spans="1:65" s="2" customFormat="1" ht="39">
      <c r="A1690" s="33"/>
      <c r="B1690" s="34"/>
      <c r="C1690" s="35"/>
      <c r="D1690" s="191" t="s">
        <v>134</v>
      </c>
      <c r="E1690" s="35"/>
      <c r="F1690" s="192" t="s">
        <v>1152</v>
      </c>
      <c r="G1690" s="35"/>
      <c r="H1690" s="35"/>
      <c r="I1690" s="193"/>
      <c r="J1690" s="35"/>
      <c r="K1690" s="35"/>
      <c r="L1690" s="38"/>
      <c r="M1690" s="194"/>
      <c r="N1690" s="195"/>
      <c r="O1690" s="70"/>
      <c r="P1690" s="70"/>
      <c r="Q1690" s="70"/>
      <c r="R1690" s="70"/>
      <c r="S1690" s="70"/>
      <c r="T1690" s="71"/>
      <c r="U1690" s="33"/>
      <c r="V1690" s="33"/>
      <c r="W1690" s="33"/>
      <c r="X1690" s="33"/>
      <c r="Y1690" s="33"/>
      <c r="Z1690" s="33"/>
      <c r="AA1690" s="33"/>
      <c r="AB1690" s="33"/>
      <c r="AC1690" s="33"/>
      <c r="AD1690" s="33"/>
      <c r="AE1690" s="33"/>
      <c r="AT1690" s="16" t="s">
        <v>134</v>
      </c>
      <c r="AU1690" s="16" t="s">
        <v>82</v>
      </c>
    </row>
    <row r="1691" spans="1:65" s="12" customFormat="1">
      <c r="B1691" s="196"/>
      <c r="C1691" s="197"/>
      <c r="D1691" s="191" t="s">
        <v>135</v>
      </c>
      <c r="E1691" s="198" t="s">
        <v>1</v>
      </c>
      <c r="F1691" s="199" t="s">
        <v>193</v>
      </c>
      <c r="G1691" s="197"/>
      <c r="H1691" s="198" t="s">
        <v>1</v>
      </c>
      <c r="I1691" s="200"/>
      <c r="J1691" s="197"/>
      <c r="K1691" s="197"/>
      <c r="L1691" s="201"/>
      <c r="M1691" s="202"/>
      <c r="N1691" s="203"/>
      <c r="O1691" s="203"/>
      <c r="P1691" s="203"/>
      <c r="Q1691" s="203"/>
      <c r="R1691" s="203"/>
      <c r="S1691" s="203"/>
      <c r="T1691" s="204"/>
      <c r="AT1691" s="205" t="s">
        <v>135</v>
      </c>
      <c r="AU1691" s="205" t="s">
        <v>82</v>
      </c>
      <c r="AV1691" s="12" t="s">
        <v>82</v>
      </c>
      <c r="AW1691" s="12" t="s">
        <v>30</v>
      </c>
      <c r="AX1691" s="12" t="s">
        <v>74</v>
      </c>
      <c r="AY1691" s="205" t="s">
        <v>125</v>
      </c>
    </row>
    <row r="1692" spans="1:65" s="13" customFormat="1">
      <c r="B1692" s="206"/>
      <c r="C1692" s="207"/>
      <c r="D1692" s="191" t="s">
        <v>135</v>
      </c>
      <c r="E1692" s="208" t="s">
        <v>1</v>
      </c>
      <c r="F1692" s="209" t="s">
        <v>924</v>
      </c>
      <c r="G1692" s="207"/>
      <c r="H1692" s="210">
        <v>49.845999999999997</v>
      </c>
      <c r="I1692" s="211"/>
      <c r="J1692" s="207"/>
      <c r="K1692" s="207"/>
      <c r="L1692" s="212"/>
      <c r="M1692" s="213"/>
      <c r="N1692" s="214"/>
      <c r="O1692" s="214"/>
      <c r="P1692" s="214"/>
      <c r="Q1692" s="214"/>
      <c r="R1692" s="214"/>
      <c r="S1692" s="214"/>
      <c r="T1692" s="215"/>
      <c r="AT1692" s="216" t="s">
        <v>135</v>
      </c>
      <c r="AU1692" s="216" t="s">
        <v>82</v>
      </c>
      <c r="AV1692" s="13" t="s">
        <v>84</v>
      </c>
      <c r="AW1692" s="13" t="s">
        <v>30</v>
      </c>
      <c r="AX1692" s="13" t="s">
        <v>74</v>
      </c>
      <c r="AY1692" s="216" t="s">
        <v>125</v>
      </c>
    </row>
    <row r="1693" spans="1:65" s="14" customFormat="1">
      <c r="B1693" s="217"/>
      <c r="C1693" s="218"/>
      <c r="D1693" s="191" t="s">
        <v>135</v>
      </c>
      <c r="E1693" s="219" t="s">
        <v>1</v>
      </c>
      <c r="F1693" s="220" t="s">
        <v>138</v>
      </c>
      <c r="G1693" s="218"/>
      <c r="H1693" s="221">
        <v>49.845999999999997</v>
      </c>
      <c r="I1693" s="222"/>
      <c r="J1693" s="218"/>
      <c r="K1693" s="218"/>
      <c r="L1693" s="223"/>
      <c r="M1693" s="224"/>
      <c r="N1693" s="225"/>
      <c r="O1693" s="225"/>
      <c r="P1693" s="225"/>
      <c r="Q1693" s="225"/>
      <c r="R1693" s="225"/>
      <c r="S1693" s="225"/>
      <c r="T1693" s="226"/>
      <c r="AT1693" s="227" t="s">
        <v>135</v>
      </c>
      <c r="AU1693" s="227" t="s">
        <v>82</v>
      </c>
      <c r="AV1693" s="14" t="s">
        <v>132</v>
      </c>
      <c r="AW1693" s="14" t="s">
        <v>30</v>
      </c>
      <c r="AX1693" s="14" t="s">
        <v>82</v>
      </c>
      <c r="AY1693" s="227" t="s">
        <v>125</v>
      </c>
    </row>
    <row r="1694" spans="1:65" s="2" customFormat="1" ht="24.2" customHeight="1">
      <c r="A1694" s="33"/>
      <c r="B1694" s="34"/>
      <c r="C1694" s="228" t="s">
        <v>1153</v>
      </c>
      <c r="D1694" s="228" t="s">
        <v>769</v>
      </c>
      <c r="E1694" s="229" t="s">
        <v>1154</v>
      </c>
      <c r="F1694" s="230" t="s">
        <v>1155</v>
      </c>
      <c r="G1694" s="231" t="s">
        <v>129</v>
      </c>
      <c r="H1694" s="232">
        <v>131.25899999999999</v>
      </c>
      <c r="I1694" s="233"/>
      <c r="J1694" s="234">
        <f>ROUND(I1694*H1694,2)</f>
        <v>0</v>
      </c>
      <c r="K1694" s="230" t="s">
        <v>130</v>
      </c>
      <c r="L1694" s="38"/>
      <c r="M1694" s="235" t="s">
        <v>1</v>
      </c>
      <c r="N1694" s="236" t="s">
        <v>39</v>
      </c>
      <c r="O1694" s="70"/>
      <c r="P1694" s="187">
        <f>O1694*H1694</f>
        <v>0</v>
      </c>
      <c r="Q1694" s="187">
        <v>0</v>
      </c>
      <c r="R1694" s="187">
        <f>Q1694*H1694</f>
        <v>0</v>
      </c>
      <c r="S1694" s="187">
        <v>0</v>
      </c>
      <c r="T1694" s="188">
        <f>S1694*H1694</f>
        <v>0</v>
      </c>
      <c r="U1694" s="33"/>
      <c r="V1694" s="33"/>
      <c r="W1694" s="33"/>
      <c r="X1694" s="33"/>
      <c r="Y1694" s="33"/>
      <c r="Z1694" s="33"/>
      <c r="AA1694" s="33"/>
      <c r="AB1694" s="33"/>
      <c r="AC1694" s="33"/>
      <c r="AD1694" s="33"/>
      <c r="AE1694" s="33"/>
      <c r="AR1694" s="189" t="s">
        <v>132</v>
      </c>
      <c r="AT1694" s="189" t="s">
        <v>769</v>
      </c>
      <c r="AU1694" s="189" t="s">
        <v>82</v>
      </c>
      <c r="AY1694" s="16" t="s">
        <v>125</v>
      </c>
      <c r="BE1694" s="190">
        <f>IF(N1694="základní",J1694,0)</f>
        <v>0</v>
      </c>
      <c r="BF1694" s="190">
        <f>IF(N1694="snížená",J1694,0)</f>
        <v>0</v>
      </c>
      <c r="BG1694" s="190">
        <f>IF(N1694="zákl. přenesená",J1694,0)</f>
        <v>0</v>
      </c>
      <c r="BH1694" s="190">
        <f>IF(N1694="sníž. přenesená",J1694,0)</f>
        <v>0</v>
      </c>
      <c r="BI1694" s="190">
        <f>IF(N1694="nulová",J1694,0)</f>
        <v>0</v>
      </c>
      <c r="BJ1694" s="16" t="s">
        <v>82</v>
      </c>
      <c r="BK1694" s="190">
        <f>ROUND(I1694*H1694,2)</f>
        <v>0</v>
      </c>
      <c r="BL1694" s="16" t="s">
        <v>132</v>
      </c>
      <c r="BM1694" s="189" t="s">
        <v>1156</v>
      </c>
    </row>
    <row r="1695" spans="1:65" s="2" customFormat="1" ht="39">
      <c r="A1695" s="33"/>
      <c r="B1695" s="34"/>
      <c r="C1695" s="35"/>
      <c r="D1695" s="191" t="s">
        <v>134</v>
      </c>
      <c r="E1695" s="35"/>
      <c r="F1695" s="192" t="s">
        <v>1157</v>
      </c>
      <c r="G1695" s="35"/>
      <c r="H1695" s="35"/>
      <c r="I1695" s="193"/>
      <c r="J1695" s="35"/>
      <c r="K1695" s="35"/>
      <c r="L1695" s="38"/>
      <c r="M1695" s="194"/>
      <c r="N1695" s="195"/>
      <c r="O1695" s="70"/>
      <c r="P1695" s="70"/>
      <c r="Q1695" s="70"/>
      <c r="R1695" s="70"/>
      <c r="S1695" s="70"/>
      <c r="T1695" s="71"/>
      <c r="U1695" s="33"/>
      <c r="V1695" s="33"/>
      <c r="W1695" s="33"/>
      <c r="X1695" s="33"/>
      <c r="Y1695" s="33"/>
      <c r="Z1695" s="33"/>
      <c r="AA1695" s="33"/>
      <c r="AB1695" s="33"/>
      <c r="AC1695" s="33"/>
      <c r="AD1695" s="33"/>
      <c r="AE1695" s="33"/>
      <c r="AT1695" s="16" t="s">
        <v>134</v>
      </c>
      <c r="AU1695" s="16" t="s">
        <v>82</v>
      </c>
    </row>
    <row r="1696" spans="1:65" s="12" customFormat="1">
      <c r="B1696" s="196"/>
      <c r="C1696" s="197"/>
      <c r="D1696" s="191" t="s">
        <v>135</v>
      </c>
      <c r="E1696" s="198" t="s">
        <v>1</v>
      </c>
      <c r="F1696" s="199" t="s">
        <v>496</v>
      </c>
      <c r="G1696" s="197"/>
      <c r="H1696" s="198" t="s">
        <v>1</v>
      </c>
      <c r="I1696" s="200"/>
      <c r="J1696" s="197"/>
      <c r="K1696" s="197"/>
      <c r="L1696" s="201"/>
      <c r="M1696" s="202"/>
      <c r="N1696" s="203"/>
      <c r="O1696" s="203"/>
      <c r="P1696" s="203"/>
      <c r="Q1696" s="203"/>
      <c r="R1696" s="203"/>
      <c r="S1696" s="203"/>
      <c r="T1696" s="204"/>
      <c r="AT1696" s="205" t="s">
        <v>135</v>
      </c>
      <c r="AU1696" s="205" t="s">
        <v>82</v>
      </c>
      <c r="AV1696" s="12" t="s">
        <v>82</v>
      </c>
      <c r="AW1696" s="12" t="s">
        <v>30</v>
      </c>
      <c r="AX1696" s="12" t="s">
        <v>74</v>
      </c>
      <c r="AY1696" s="205" t="s">
        <v>125</v>
      </c>
    </row>
    <row r="1697" spans="1:65" s="13" customFormat="1">
      <c r="B1697" s="206"/>
      <c r="C1697" s="207"/>
      <c r="D1697" s="191" t="s">
        <v>135</v>
      </c>
      <c r="E1697" s="208" t="s">
        <v>1</v>
      </c>
      <c r="F1697" s="209" t="s">
        <v>808</v>
      </c>
      <c r="G1697" s="207"/>
      <c r="H1697" s="210">
        <v>131.25899999999999</v>
      </c>
      <c r="I1697" s="211"/>
      <c r="J1697" s="207"/>
      <c r="K1697" s="207"/>
      <c r="L1697" s="212"/>
      <c r="M1697" s="213"/>
      <c r="N1697" s="214"/>
      <c r="O1697" s="214"/>
      <c r="P1697" s="214"/>
      <c r="Q1697" s="214"/>
      <c r="R1697" s="214"/>
      <c r="S1697" s="214"/>
      <c r="T1697" s="215"/>
      <c r="AT1697" s="216" t="s">
        <v>135</v>
      </c>
      <c r="AU1697" s="216" t="s">
        <v>82</v>
      </c>
      <c r="AV1697" s="13" t="s">
        <v>84</v>
      </c>
      <c r="AW1697" s="13" t="s">
        <v>30</v>
      </c>
      <c r="AX1697" s="13" t="s">
        <v>74</v>
      </c>
      <c r="AY1697" s="216" t="s">
        <v>125</v>
      </c>
    </row>
    <row r="1698" spans="1:65" s="14" customFormat="1">
      <c r="B1698" s="217"/>
      <c r="C1698" s="218"/>
      <c r="D1698" s="191" t="s">
        <v>135</v>
      </c>
      <c r="E1698" s="219" t="s">
        <v>1</v>
      </c>
      <c r="F1698" s="220" t="s">
        <v>138</v>
      </c>
      <c r="G1698" s="218"/>
      <c r="H1698" s="221">
        <v>131.25899999999999</v>
      </c>
      <c r="I1698" s="222"/>
      <c r="J1698" s="218"/>
      <c r="K1698" s="218"/>
      <c r="L1698" s="223"/>
      <c r="M1698" s="224"/>
      <c r="N1698" s="225"/>
      <c r="O1698" s="225"/>
      <c r="P1698" s="225"/>
      <c r="Q1698" s="225"/>
      <c r="R1698" s="225"/>
      <c r="S1698" s="225"/>
      <c r="T1698" s="226"/>
      <c r="AT1698" s="227" t="s">
        <v>135</v>
      </c>
      <c r="AU1698" s="227" t="s">
        <v>82</v>
      </c>
      <c r="AV1698" s="14" t="s">
        <v>132</v>
      </c>
      <c r="AW1698" s="14" t="s">
        <v>30</v>
      </c>
      <c r="AX1698" s="14" t="s">
        <v>82</v>
      </c>
      <c r="AY1698" s="227" t="s">
        <v>125</v>
      </c>
    </row>
    <row r="1699" spans="1:65" s="2" customFormat="1" ht="24.2" customHeight="1">
      <c r="A1699" s="33"/>
      <c r="B1699" s="34"/>
      <c r="C1699" s="228" t="s">
        <v>1158</v>
      </c>
      <c r="D1699" s="228" t="s">
        <v>769</v>
      </c>
      <c r="E1699" s="229" t="s">
        <v>1159</v>
      </c>
      <c r="F1699" s="230" t="s">
        <v>1160</v>
      </c>
      <c r="G1699" s="231" t="s">
        <v>129</v>
      </c>
      <c r="H1699" s="232">
        <v>131.25899999999999</v>
      </c>
      <c r="I1699" s="233"/>
      <c r="J1699" s="234">
        <f>ROUND(I1699*H1699,2)</f>
        <v>0</v>
      </c>
      <c r="K1699" s="230" t="s">
        <v>130</v>
      </c>
      <c r="L1699" s="38"/>
      <c r="M1699" s="235" t="s">
        <v>1</v>
      </c>
      <c r="N1699" s="236" t="s">
        <v>39</v>
      </c>
      <c r="O1699" s="70"/>
      <c r="P1699" s="187">
        <f>O1699*H1699</f>
        <v>0</v>
      </c>
      <c r="Q1699" s="187">
        <v>0</v>
      </c>
      <c r="R1699" s="187">
        <f>Q1699*H1699</f>
        <v>0</v>
      </c>
      <c r="S1699" s="187">
        <v>0</v>
      </c>
      <c r="T1699" s="188">
        <f>S1699*H1699</f>
        <v>0</v>
      </c>
      <c r="U1699" s="33"/>
      <c r="V1699" s="33"/>
      <c r="W1699" s="33"/>
      <c r="X1699" s="33"/>
      <c r="Y1699" s="33"/>
      <c r="Z1699" s="33"/>
      <c r="AA1699" s="33"/>
      <c r="AB1699" s="33"/>
      <c r="AC1699" s="33"/>
      <c r="AD1699" s="33"/>
      <c r="AE1699" s="33"/>
      <c r="AR1699" s="189" t="s">
        <v>132</v>
      </c>
      <c r="AT1699" s="189" t="s">
        <v>769</v>
      </c>
      <c r="AU1699" s="189" t="s">
        <v>82</v>
      </c>
      <c r="AY1699" s="16" t="s">
        <v>125</v>
      </c>
      <c r="BE1699" s="190">
        <f>IF(N1699="základní",J1699,0)</f>
        <v>0</v>
      </c>
      <c r="BF1699" s="190">
        <f>IF(N1699="snížená",J1699,0)</f>
        <v>0</v>
      </c>
      <c r="BG1699" s="190">
        <f>IF(N1699="zákl. přenesená",J1699,0)</f>
        <v>0</v>
      </c>
      <c r="BH1699" s="190">
        <f>IF(N1699="sníž. přenesená",J1699,0)</f>
        <v>0</v>
      </c>
      <c r="BI1699" s="190">
        <f>IF(N1699="nulová",J1699,0)</f>
        <v>0</v>
      </c>
      <c r="BJ1699" s="16" t="s">
        <v>82</v>
      </c>
      <c r="BK1699" s="190">
        <f>ROUND(I1699*H1699,2)</f>
        <v>0</v>
      </c>
      <c r="BL1699" s="16" t="s">
        <v>132</v>
      </c>
      <c r="BM1699" s="189" t="s">
        <v>1161</v>
      </c>
    </row>
    <row r="1700" spans="1:65" s="2" customFormat="1" ht="58.5">
      <c r="A1700" s="33"/>
      <c r="B1700" s="34"/>
      <c r="C1700" s="35"/>
      <c r="D1700" s="191" t="s">
        <v>134</v>
      </c>
      <c r="E1700" s="35"/>
      <c r="F1700" s="192" t="s">
        <v>1162</v>
      </c>
      <c r="G1700" s="35"/>
      <c r="H1700" s="35"/>
      <c r="I1700" s="193"/>
      <c r="J1700" s="35"/>
      <c r="K1700" s="35"/>
      <c r="L1700" s="38"/>
      <c r="M1700" s="194"/>
      <c r="N1700" s="195"/>
      <c r="O1700" s="70"/>
      <c r="P1700" s="70"/>
      <c r="Q1700" s="70"/>
      <c r="R1700" s="70"/>
      <c r="S1700" s="70"/>
      <c r="T1700" s="71"/>
      <c r="U1700" s="33"/>
      <c r="V1700" s="33"/>
      <c r="W1700" s="33"/>
      <c r="X1700" s="33"/>
      <c r="Y1700" s="33"/>
      <c r="Z1700" s="33"/>
      <c r="AA1700" s="33"/>
      <c r="AB1700" s="33"/>
      <c r="AC1700" s="33"/>
      <c r="AD1700" s="33"/>
      <c r="AE1700" s="33"/>
      <c r="AT1700" s="16" t="s">
        <v>134</v>
      </c>
      <c r="AU1700" s="16" t="s">
        <v>82</v>
      </c>
    </row>
    <row r="1701" spans="1:65" s="12" customFormat="1">
      <c r="B1701" s="196"/>
      <c r="C1701" s="197"/>
      <c r="D1701" s="191" t="s">
        <v>135</v>
      </c>
      <c r="E1701" s="198" t="s">
        <v>1</v>
      </c>
      <c r="F1701" s="199" t="s">
        <v>496</v>
      </c>
      <c r="G1701" s="197"/>
      <c r="H1701" s="198" t="s">
        <v>1</v>
      </c>
      <c r="I1701" s="200"/>
      <c r="J1701" s="197"/>
      <c r="K1701" s="197"/>
      <c r="L1701" s="201"/>
      <c r="M1701" s="202"/>
      <c r="N1701" s="203"/>
      <c r="O1701" s="203"/>
      <c r="P1701" s="203"/>
      <c r="Q1701" s="203"/>
      <c r="R1701" s="203"/>
      <c r="S1701" s="203"/>
      <c r="T1701" s="204"/>
      <c r="AT1701" s="205" t="s">
        <v>135</v>
      </c>
      <c r="AU1701" s="205" t="s">
        <v>82</v>
      </c>
      <c r="AV1701" s="12" t="s">
        <v>82</v>
      </c>
      <c r="AW1701" s="12" t="s">
        <v>30</v>
      </c>
      <c r="AX1701" s="12" t="s">
        <v>74</v>
      </c>
      <c r="AY1701" s="205" t="s">
        <v>125</v>
      </c>
    </row>
    <row r="1702" spans="1:65" s="13" customFormat="1">
      <c r="B1702" s="206"/>
      <c r="C1702" s="207"/>
      <c r="D1702" s="191" t="s">
        <v>135</v>
      </c>
      <c r="E1702" s="208" t="s">
        <v>1</v>
      </c>
      <c r="F1702" s="209" t="s">
        <v>808</v>
      </c>
      <c r="G1702" s="207"/>
      <c r="H1702" s="210">
        <v>131.25899999999999</v>
      </c>
      <c r="I1702" s="211"/>
      <c r="J1702" s="207"/>
      <c r="K1702" s="207"/>
      <c r="L1702" s="212"/>
      <c r="M1702" s="213"/>
      <c r="N1702" s="214"/>
      <c r="O1702" s="214"/>
      <c r="P1702" s="214"/>
      <c r="Q1702" s="214"/>
      <c r="R1702" s="214"/>
      <c r="S1702" s="214"/>
      <c r="T1702" s="215"/>
      <c r="AT1702" s="216" t="s">
        <v>135</v>
      </c>
      <c r="AU1702" s="216" t="s">
        <v>82</v>
      </c>
      <c r="AV1702" s="13" t="s">
        <v>84</v>
      </c>
      <c r="AW1702" s="13" t="s">
        <v>30</v>
      </c>
      <c r="AX1702" s="13" t="s">
        <v>74</v>
      </c>
      <c r="AY1702" s="216" t="s">
        <v>125</v>
      </c>
    </row>
    <row r="1703" spans="1:65" s="14" customFormat="1">
      <c r="B1703" s="217"/>
      <c r="C1703" s="218"/>
      <c r="D1703" s="191" t="s">
        <v>135</v>
      </c>
      <c r="E1703" s="219" t="s">
        <v>1</v>
      </c>
      <c r="F1703" s="220" t="s">
        <v>138</v>
      </c>
      <c r="G1703" s="218"/>
      <c r="H1703" s="221">
        <v>131.25899999999999</v>
      </c>
      <c r="I1703" s="222"/>
      <c r="J1703" s="218"/>
      <c r="K1703" s="218"/>
      <c r="L1703" s="223"/>
      <c r="M1703" s="224"/>
      <c r="N1703" s="225"/>
      <c r="O1703" s="225"/>
      <c r="P1703" s="225"/>
      <c r="Q1703" s="225"/>
      <c r="R1703" s="225"/>
      <c r="S1703" s="225"/>
      <c r="T1703" s="226"/>
      <c r="AT1703" s="227" t="s">
        <v>135</v>
      </c>
      <c r="AU1703" s="227" t="s">
        <v>82</v>
      </c>
      <c r="AV1703" s="14" t="s">
        <v>132</v>
      </c>
      <c r="AW1703" s="14" t="s">
        <v>30</v>
      </c>
      <c r="AX1703" s="14" t="s">
        <v>82</v>
      </c>
      <c r="AY1703" s="227" t="s">
        <v>125</v>
      </c>
    </row>
    <row r="1704" spans="1:65" s="2" customFormat="1" ht="24.2" customHeight="1">
      <c r="A1704" s="33"/>
      <c r="B1704" s="34"/>
      <c r="C1704" s="228" t="s">
        <v>1163</v>
      </c>
      <c r="D1704" s="228" t="s">
        <v>769</v>
      </c>
      <c r="E1704" s="229" t="s">
        <v>1164</v>
      </c>
      <c r="F1704" s="230" t="s">
        <v>1165</v>
      </c>
      <c r="G1704" s="231" t="s">
        <v>129</v>
      </c>
      <c r="H1704" s="232">
        <v>24</v>
      </c>
      <c r="I1704" s="233"/>
      <c r="J1704" s="234">
        <f>ROUND(I1704*H1704,2)</f>
        <v>0</v>
      </c>
      <c r="K1704" s="230" t="s">
        <v>130</v>
      </c>
      <c r="L1704" s="38"/>
      <c r="M1704" s="235" t="s">
        <v>1</v>
      </c>
      <c r="N1704" s="236" t="s">
        <v>39</v>
      </c>
      <c r="O1704" s="70"/>
      <c r="P1704" s="187">
        <f>O1704*H1704</f>
        <v>0</v>
      </c>
      <c r="Q1704" s="187">
        <v>0</v>
      </c>
      <c r="R1704" s="187">
        <f>Q1704*H1704</f>
        <v>0</v>
      </c>
      <c r="S1704" s="187">
        <v>0</v>
      </c>
      <c r="T1704" s="188">
        <f>S1704*H1704</f>
        <v>0</v>
      </c>
      <c r="U1704" s="33"/>
      <c r="V1704" s="33"/>
      <c r="W1704" s="33"/>
      <c r="X1704" s="33"/>
      <c r="Y1704" s="33"/>
      <c r="Z1704" s="33"/>
      <c r="AA1704" s="33"/>
      <c r="AB1704" s="33"/>
      <c r="AC1704" s="33"/>
      <c r="AD1704" s="33"/>
      <c r="AE1704" s="33"/>
      <c r="AR1704" s="189" t="s">
        <v>132</v>
      </c>
      <c r="AT1704" s="189" t="s">
        <v>769</v>
      </c>
      <c r="AU1704" s="189" t="s">
        <v>82</v>
      </c>
      <c r="AY1704" s="16" t="s">
        <v>125</v>
      </c>
      <c r="BE1704" s="190">
        <f>IF(N1704="základní",J1704,0)</f>
        <v>0</v>
      </c>
      <c r="BF1704" s="190">
        <f>IF(N1704="snížená",J1704,0)</f>
        <v>0</v>
      </c>
      <c r="BG1704" s="190">
        <f>IF(N1704="zákl. přenesená",J1704,0)</f>
        <v>0</v>
      </c>
      <c r="BH1704" s="190">
        <f>IF(N1704="sníž. přenesená",J1704,0)</f>
        <v>0</v>
      </c>
      <c r="BI1704" s="190">
        <f>IF(N1704="nulová",J1704,0)</f>
        <v>0</v>
      </c>
      <c r="BJ1704" s="16" t="s">
        <v>82</v>
      </c>
      <c r="BK1704" s="190">
        <f>ROUND(I1704*H1704,2)</f>
        <v>0</v>
      </c>
      <c r="BL1704" s="16" t="s">
        <v>132</v>
      </c>
      <c r="BM1704" s="189" t="s">
        <v>1166</v>
      </c>
    </row>
    <row r="1705" spans="1:65" s="2" customFormat="1" ht="29.25">
      <c r="A1705" s="33"/>
      <c r="B1705" s="34"/>
      <c r="C1705" s="35"/>
      <c r="D1705" s="191" t="s">
        <v>134</v>
      </c>
      <c r="E1705" s="35"/>
      <c r="F1705" s="192" t="s">
        <v>1167</v>
      </c>
      <c r="G1705" s="35"/>
      <c r="H1705" s="35"/>
      <c r="I1705" s="193"/>
      <c r="J1705" s="35"/>
      <c r="K1705" s="35"/>
      <c r="L1705" s="38"/>
      <c r="M1705" s="194"/>
      <c r="N1705" s="195"/>
      <c r="O1705" s="70"/>
      <c r="P1705" s="70"/>
      <c r="Q1705" s="70"/>
      <c r="R1705" s="70"/>
      <c r="S1705" s="70"/>
      <c r="T1705" s="71"/>
      <c r="U1705" s="33"/>
      <c r="V1705" s="33"/>
      <c r="W1705" s="33"/>
      <c r="X1705" s="33"/>
      <c r="Y1705" s="33"/>
      <c r="Z1705" s="33"/>
      <c r="AA1705" s="33"/>
      <c r="AB1705" s="33"/>
      <c r="AC1705" s="33"/>
      <c r="AD1705" s="33"/>
      <c r="AE1705" s="33"/>
      <c r="AT1705" s="16" t="s">
        <v>134</v>
      </c>
      <c r="AU1705" s="16" t="s">
        <v>82</v>
      </c>
    </row>
    <row r="1706" spans="1:65" s="12" customFormat="1">
      <c r="B1706" s="196"/>
      <c r="C1706" s="197"/>
      <c r="D1706" s="191" t="s">
        <v>135</v>
      </c>
      <c r="E1706" s="198" t="s">
        <v>1</v>
      </c>
      <c r="F1706" s="199" t="s">
        <v>1168</v>
      </c>
      <c r="G1706" s="197"/>
      <c r="H1706" s="198" t="s">
        <v>1</v>
      </c>
      <c r="I1706" s="200"/>
      <c r="J1706" s="197"/>
      <c r="K1706" s="197"/>
      <c r="L1706" s="201"/>
      <c r="M1706" s="202"/>
      <c r="N1706" s="203"/>
      <c r="O1706" s="203"/>
      <c r="P1706" s="203"/>
      <c r="Q1706" s="203"/>
      <c r="R1706" s="203"/>
      <c r="S1706" s="203"/>
      <c r="T1706" s="204"/>
      <c r="AT1706" s="205" t="s">
        <v>135</v>
      </c>
      <c r="AU1706" s="205" t="s">
        <v>82</v>
      </c>
      <c r="AV1706" s="12" t="s">
        <v>82</v>
      </c>
      <c r="AW1706" s="12" t="s">
        <v>30</v>
      </c>
      <c r="AX1706" s="12" t="s">
        <v>74</v>
      </c>
      <c r="AY1706" s="205" t="s">
        <v>125</v>
      </c>
    </row>
    <row r="1707" spans="1:65" s="13" customFormat="1">
      <c r="B1707" s="206"/>
      <c r="C1707" s="207"/>
      <c r="D1707" s="191" t="s">
        <v>135</v>
      </c>
      <c r="E1707" s="208" t="s">
        <v>1</v>
      </c>
      <c r="F1707" s="209" t="s">
        <v>1169</v>
      </c>
      <c r="G1707" s="207"/>
      <c r="H1707" s="210">
        <v>1.5</v>
      </c>
      <c r="I1707" s="211"/>
      <c r="J1707" s="207"/>
      <c r="K1707" s="207"/>
      <c r="L1707" s="212"/>
      <c r="M1707" s="213"/>
      <c r="N1707" s="214"/>
      <c r="O1707" s="214"/>
      <c r="P1707" s="214"/>
      <c r="Q1707" s="214"/>
      <c r="R1707" s="214"/>
      <c r="S1707" s="214"/>
      <c r="T1707" s="215"/>
      <c r="AT1707" s="216" t="s">
        <v>135</v>
      </c>
      <c r="AU1707" s="216" t="s">
        <v>82</v>
      </c>
      <c r="AV1707" s="13" t="s">
        <v>84</v>
      </c>
      <c r="AW1707" s="13" t="s">
        <v>30</v>
      </c>
      <c r="AX1707" s="13" t="s">
        <v>74</v>
      </c>
      <c r="AY1707" s="216" t="s">
        <v>125</v>
      </c>
    </row>
    <row r="1708" spans="1:65" s="12" customFormat="1">
      <c r="B1708" s="196"/>
      <c r="C1708" s="197"/>
      <c r="D1708" s="191" t="s">
        <v>135</v>
      </c>
      <c r="E1708" s="198" t="s">
        <v>1</v>
      </c>
      <c r="F1708" s="199" t="s">
        <v>679</v>
      </c>
      <c r="G1708" s="197"/>
      <c r="H1708" s="198" t="s">
        <v>1</v>
      </c>
      <c r="I1708" s="200"/>
      <c r="J1708" s="197"/>
      <c r="K1708" s="197"/>
      <c r="L1708" s="201"/>
      <c r="M1708" s="202"/>
      <c r="N1708" s="203"/>
      <c r="O1708" s="203"/>
      <c r="P1708" s="203"/>
      <c r="Q1708" s="203"/>
      <c r="R1708" s="203"/>
      <c r="S1708" s="203"/>
      <c r="T1708" s="204"/>
      <c r="AT1708" s="205" t="s">
        <v>135</v>
      </c>
      <c r="AU1708" s="205" t="s">
        <v>82</v>
      </c>
      <c r="AV1708" s="12" t="s">
        <v>82</v>
      </c>
      <c r="AW1708" s="12" t="s">
        <v>30</v>
      </c>
      <c r="AX1708" s="12" t="s">
        <v>74</v>
      </c>
      <c r="AY1708" s="205" t="s">
        <v>125</v>
      </c>
    </row>
    <row r="1709" spans="1:65" s="13" customFormat="1">
      <c r="B1709" s="206"/>
      <c r="C1709" s="207"/>
      <c r="D1709" s="191" t="s">
        <v>135</v>
      </c>
      <c r="E1709" s="208" t="s">
        <v>1</v>
      </c>
      <c r="F1709" s="209" t="s">
        <v>1170</v>
      </c>
      <c r="G1709" s="207"/>
      <c r="H1709" s="210">
        <v>19.5</v>
      </c>
      <c r="I1709" s="211"/>
      <c r="J1709" s="207"/>
      <c r="K1709" s="207"/>
      <c r="L1709" s="212"/>
      <c r="M1709" s="213"/>
      <c r="N1709" s="214"/>
      <c r="O1709" s="214"/>
      <c r="P1709" s="214"/>
      <c r="Q1709" s="214"/>
      <c r="R1709" s="214"/>
      <c r="S1709" s="214"/>
      <c r="T1709" s="215"/>
      <c r="AT1709" s="216" t="s">
        <v>135</v>
      </c>
      <c r="AU1709" s="216" t="s">
        <v>82</v>
      </c>
      <c r="AV1709" s="13" t="s">
        <v>84</v>
      </c>
      <c r="AW1709" s="13" t="s">
        <v>30</v>
      </c>
      <c r="AX1709" s="13" t="s">
        <v>74</v>
      </c>
      <c r="AY1709" s="216" t="s">
        <v>125</v>
      </c>
    </row>
    <row r="1710" spans="1:65" s="12" customFormat="1">
      <c r="B1710" s="196"/>
      <c r="C1710" s="197"/>
      <c r="D1710" s="191" t="s">
        <v>135</v>
      </c>
      <c r="E1710" s="198" t="s">
        <v>1</v>
      </c>
      <c r="F1710" s="199" t="s">
        <v>1171</v>
      </c>
      <c r="G1710" s="197"/>
      <c r="H1710" s="198" t="s">
        <v>1</v>
      </c>
      <c r="I1710" s="200"/>
      <c r="J1710" s="197"/>
      <c r="K1710" s="197"/>
      <c r="L1710" s="201"/>
      <c r="M1710" s="202"/>
      <c r="N1710" s="203"/>
      <c r="O1710" s="203"/>
      <c r="P1710" s="203"/>
      <c r="Q1710" s="203"/>
      <c r="R1710" s="203"/>
      <c r="S1710" s="203"/>
      <c r="T1710" s="204"/>
      <c r="AT1710" s="205" t="s">
        <v>135</v>
      </c>
      <c r="AU1710" s="205" t="s">
        <v>82</v>
      </c>
      <c r="AV1710" s="12" t="s">
        <v>82</v>
      </c>
      <c r="AW1710" s="12" t="s">
        <v>30</v>
      </c>
      <c r="AX1710" s="12" t="s">
        <v>74</v>
      </c>
      <c r="AY1710" s="205" t="s">
        <v>125</v>
      </c>
    </row>
    <row r="1711" spans="1:65" s="13" customFormat="1">
      <c r="B1711" s="206"/>
      <c r="C1711" s="207"/>
      <c r="D1711" s="191" t="s">
        <v>135</v>
      </c>
      <c r="E1711" s="208" t="s">
        <v>1</v>
      </c>
      <c r="F1711" s="209" t="s">
        <v>156</v>
      </c>
      <c r="G1711" s="207"/>
      <c r="H1711" s="210">
        <v>3</v>
      </c>
      <c r="I1711" s="211"/>
      <c r="J1711" s="207"/>
      <c r="K1711" s="207"/>
      <c r="L1711" s="212"/>
      <c r="M1711" s="213"/>
      <c r="N1711" s="214"/>
      <c r="O1711" s="214"/>
      <c r="P1711" s="214"/>
      <c r="Q1711" s="214"/>
      <c r="R1711" s="214"/>
      <c r="S1711" s="214"/>
      <c r="T1711" s="215"/>
      <c r="AT1711" s="216" t="s">
        <v>135</v>
      </c>
      <c r="AU1711" s="216" t="s">
        <v>82</v>
      </c>
      <c r="AV1711" s="13" t="s">
        <v>84</v>
      </c>
      <c r="AW1711" s="13" t="s">
        <v>30</v>
      </c>
      <c r="AX1711" s="13" t="s">
        <v>74</v>
      </c>
      <c r="AY1711" s="216" t="s">
        <v>125</v>
      </c>
    </row>
    <row r="1712" spans="1:65" s="14" customFormat="1">
      <c r="B1712" s="217"/>
      <c r="C1712" s="218"/>
      <c r="D1712" s="191" t="s">
        <v>135</v>
      </c>
      <c r="E1712" s="219" t="s">
        <v>1</v>
      </c>
      <c r="F1712" s="220" t="s">
        <v>138</v>
      </c>
      <c r="G1712" s="218"/>
      <c r="H1712" s="221">
        <v>24</v>
      </c>
      <c r="I1712" s="222"/>
      <c r="J1712" s="218"/>
      <c r="K1712" s="218"/>
      <c r="L1712" s="223"/>
      <c r="M1712" s="224"/>
      <c r="N1712" s="225"/>
      <c r="O1712" s="225"/>
      <c r="P1712" s="225"/>
      <c r="Q1712" s="225"/>
      <c r="R1712" s="225"/>
      <c r="S1712" s="225"/>
      <c r="T1712" s="226"/>
      <c r="AT1712" s="227" t="s">
        <v>135</v>
      </c>
      <c r="AU1712" s="227" t="s">
        <v>82</v>
      </c>
      <c r="AV1712" s="14" t="s">
        <v>132</v>
      </c>
      <c r="AW1712" s="14" t="s">
        <v>30</v>
      </c>
      <c r="AX1712" s="14" t="s">
        <v>82</v>
      </c>
      <c r="AY1712" s="227" t="s">
        <v>125</v>
      </c>
    </row>
    <row r="1713" spans="1:65" s="2" customFormat="1" ht="24.2" customHeight="1">
      <c r="A1713" s="33"/>
      <c r="B1713" s="34"/>
      <c r="C1713" s="228" t="s">
        <v>1172</v>
      </c>
      <c r="D1713" s="228" t="s">
        <v>769</v>
      </c>
      <c r="E1713" s="229" t="s">
        <v>1173</v>
      </c>
      <c r="F1713" s="230" t="s">
        <v>1174</v>
      </c>
      <c r="G1713" s="231" t="s">
        <v>129</v>
      </c>
      <c r="H1713" s="232">
        <v>88.5</v>
      </c>
      <c r="I1713" s="233"/>
      <c r="J1713" s="234">
        <f>ROUND(I1713*H1713,2)</f>
        <v>0</v>
      </c>
      <c r="K1713" s="230" t="s">
        <v>130</v>
      </c>
      <c r="L1713" s="38"/>
      <c r="M1713" s="235" t="s">
        <v>1</v>
      </c>
      <c r="N1713" s="236" t="s">
        <v>39</v>
      </c>
      <c r="O1713" s="70"/>
      <c r="P1713" s="187">
        <f>O1713*H1713</f>
        <v>0</v>
      </c>
      <c r="Q1713" s="187">
        <v>0</v>
      </c>
      <c r="R1713" s="187">
        <f>Q1713*H1713</f>
        <v>0</v>
      </c>
      <c r="S1713" s="187">
        <v>0</v>
      </c>
      <c r="T1713" s="188">
        <f>S1713*H1713</f>
        <v>0</v>
      </c>
      <c r="U1713" s="33"/>
      <c r="V1713" s="33"/>
      <c r="W1713" s="33"/>
      <c r="X1713" s="33"/>
      <c r="Y1713" s="33"/>
      <c r="Z1713" s="33"/>
      <c r="AA1713" s="33"/>
      <c r="AB1713" s="33"/>
      <c r="AC1713" s="33"/>
      <c r="AD1713" s="33"/>
      <c r="AE1713" s="33"/>
      <c r="AR1713" s="189" t="s">
        <v>132</v>
      </c>
      <c r="AT1713" s="189" t="s">
        <v>769</v>
      </c>
      <c r="AU1713" s="189" t="s">
        <v>82</v>
      </c>
      <c r="AY1713" s="16" t="s">
        <v>125</v>
      </c>
      <c r="BE1713" s="190">
        <f>IF(N1713="základní",J1713,0)</f>
        <v>0</v>
      </c>
      <c r="BF1713" s="190">
        <f>IF(N1713="snížená",J1713,0)</f>
        <v>0</v>
      </c>
      <c r="BG1713" s="190">
        <f>IF(N1713="zákl. přenesená",J1713,0)</f>
        <v>0</v>
      </c>
      <c r="BH1713" s="190">
        <f>IF(N1713="sníž. přenesená",J1713,0)</f>
        <v>0</v>
      </c>
      <c r="BI1713" s="190">
        <f>IF(N1713="nulová",J1713,0)</f>
        <v>0</v>
      </c>
      <c r="BJ1713" s="16" t="s">
        <v>82</v>
      </c>
      <c r="BK1713" s="190">
        <f>ROUND(I1713*H1713,2)</f>
        <v>0</v>
      </c>
      <c r="BL1713" s="16" t="s">
        <v>132</v>
      </c>
      <c r="BM1713" s="189" t="s">
        <v>1175</v>
      </c>
    </row>
    <row r="1714" spans="1:65" s="2" customFormat="1" ht="29.25">
      <c r="A1714" s="33"/>
      <c r="B1714" s="34"/>
      <c r="C1714" s="35"/>
      <c r="D1714" s="191" t="s">
        <v>134</v>
      </c>
      <c r="E1714" s="35"/>
      <c r="F1714" s="192" t="s">
        <v>1176</v>
      </c>
      <c r="G1714" s="35"/>
      <c r="H1714" s="35"/>
      <c r="I1714" s="193"/>
      <c r="J1714" s="35"/>
      <c r="K1714" s="35"/>
      <c r="L1714" s="38"/>
      <c r="M1714" s="194"/>
      <c r="N1714" s="195"/>
      <c r="O1714" s="70"/>
      <c r="P1714" s="70"/>
      <c r="Q1714" s="70"/>
      <c r="R1714" s="70"/>
      <c r="S1714" s="70"/>
      <c r="T1714" s="71"/>
      <c r="U1714" s="33"/>
      <c r="V1714" s="33"/>
      <c r="W1714" s="33"/>
      <c r="X1714" s="33"/>
      <c r="Y1714" s="33"/>
      <c r="Z1714" s="33"/>
      <c r="AA1714" s="33"/>
      <c r="AB1714" s="33"/>
      <c r="AC1714" s="33"/>
      <c r="AD1714" s="33"/>
      <c r="AE1714" s="33"/>
      <c r="AT1714" s="16" t="s">
        <v>134</v>
      </c>
      <c r="AU1714" s="16" t="s">
        <v>82</v>
      </c>
    </row>
    <row r="1715" spans="1:65" s="12" customFormat="1">
      <c r="B1715" s="196"/>
      <c r="C1715" s="197"/>
      <c r="D1715" s="191" t="s">
        <v>135</v>
      </c>
      <c r="E1715" s="198" t="s">
        <v>1</v>
      </c>
      <c r="F1715" s="199" t="s">
        <v>681</v>
      </c>
      <c r="G1715" s="197"/>
      <c r="H1715" s="198" t="s">
        <v>1</v>
      </c>
      <c r="I1715" s="200"/>
      <c r="J1715" s="197"/>
      <c r="K1715" s="197"/>
      <c r="L1715" s="201"/>
      <c r="M1715" s="202"/>
      <c r="N1715" s="203"/>
      <c r="O1715" s="203"/>
      <c r="P1715" s="203"/>
      <c r="Q1715" s="203"/>
      <c r="R1715" s="203"/>
      <c r="S1715" s="203"/>
      <c r="T1715" s="204"/>
      <c r="AT1715" s="205" t="s">
        <v>135</v>
      </c>
      <c r="AU1715" s="205" t="s">
        <v>82</v>
      </c>
      <c r="AV1715" s="12" t="s">
        <v>82</v>
      </c>
      <c r="AW1715" s="12" t="s">
        <v>30</v>
      </c>
      <c r="AX1715" s="12" t="s">
        <v>74</v>
      </c>
      <c r="AY1715" s="205" t="s">
        <v>125</v>
      </c>
    </row>
    <row r="1716" spans="1:65" s="13" customFormat="1">
      <c r="B1716" s="206"/>
      <c r="C1716" s="207"/>
      <c r="D1716" s="191" t="s">
        <v>135</v>
      </c>
      <c r="E1716" s="208" t="s">
        <v>1</v>
      </c>
      <c r="F1716" s="209" t="s">
        <v>1169</v>
      </c>
      <c r="G1716" s="207"/>
      <c r="H1716" s="210">
        <v>1.5</v>
      </c>
      <c r="I1716" s="211"/>
      <c r="J1716" s="207"/>
      <c r="K1716" s="207"/>
      <c r="L1716" s="212"/>
      <c r="M1716" s="213"/>
      <c r="N1716" s="214"/>
      <c r="O1716" s="214"/>
      <c r="P1716" s="214"/>
      <c r="Q1716" s="214"/>
      <c r="R1716" s="214"/>
      <c r="S1716" s="214"/>
      <c r="T1716" s="215"/>
      <c r="AT1716" s="216" t="s">
        <v>135</v>
      </c>
      <c r="AU1716" s="216" t="s">
        <v>82</v>
      </c>
      <c r="AV1716" s="13" t="s">
        <v>84</v>
      </c>
      <c r="AW1716" s="13" t="s">
        <v>30</v>
      </c>
      <c r="AX1716" s="13" t="s">
        <v>74</v>
      </c>
      <c r="AY1716" s="216" t="s">
        <v>125</v>
      </c>
    </row>
    <row r="1717" spans="1:65" s="12" customFormat="1">
      <c r="B1717" s="196"/>
      <c r="C1717" s="197"/>
      <c r="D1717" s="191" t="s">
        <v>135</v>
      </c>
      <c r="E1717" s="198" t="s">
        <v>1</v>
      </c>
      <c r="F1717" s="199" t="s">
        <v>1177</v>
      </c>
      <c r="G1717" s="197"/>
      <c r="H1717" s="198" t="s">
        <v>1</v>
      </c>
      <c r="I1717" s="200"/>
      <c r="J1717" s="197"/>
      <c r="K1717" s="197"/>
      <c r="L1717" s="201"/>
      <c r="M1717" s="202"/>
      <c r="N1717" s="203"/>
      <c r="O1717" s="203"/>
      <c r="P1717" s="203"/>
      <c r="Q1717" s="203"/>
      <c r="R1717" s="203"/>
      <c r="S1717" s="203"/>
      <c r="T1717" s="204"/>
      <c r="AT1717" s="205" t="s">
        <v>135</v>
      </c>
      <c r="AU1717" s="205" t="s">
        <v>82</v>
      </c>
      <c r="AV1717" s="12" t="s">
        <v>82</v>
      </c>
      <c r="AW1717" s="12" t="s">
        <v>30</v>
      </c>
      <c r="AX1717" s="12" t="s">
        <v>74</v>
      </c>
      <c r="AY1717" s="205" t="s">
        <v>125</v>
      </c>
    </row>
    <row r="1718" spans="1:65" s="13" customFormat="1">
      <c r="B1718" s="206"/>
      <c r="C1718" s="207"/>
      <c r="D1718" s="191" t="s">
        <v>135</v>
      </c>
      <c r="E1718" s="208" t="s">
        <v>1</v>
      </c>
      <c r="F1718" s="209" t="s">
        <v>629</v>
      </c>
      <c r="G1718" s="207"/>
      <c r="H1718" s="210">
        <v>84</v>
      </c>
      <c r="I1718" s="211"/>
      <c r="J1718" s="207"/>
      <c r="K1718" s="207"/>
      <c r="L1718" s="212"/>
      <c r="M1718" s="213"/>
      <c r="N1718" s="214"/>
      <c r="O1718" s="214"/>
      <c r="P1718" s="214"/>
      <c r="Q1718" s="214"/>
      <c r="R1718" s="214"/>
      <c r="S1718" s="214"/>
      <c r="T1718" s="215"/>
      <c r="AT1718" s="216" t="s">
        <v>135</v>
      </c>
      <c r="AU1718" s="216" t="s">
        <v>82</v>
      </c>
      <c r="AV1718" s="13" t="s">
        <v>84</v>
      </c>
      <c r="AW1718" s="13" t="s">
        <v>30</v>
      </c>
      <c r="AX1718" s="13" t="s">
        <v>74</v>
      </c>
      <c r="AY1718" s="216" t="s">
        <v>125</v>
      </c>
    </row>
    <row r="1719" spans="1:65" s="12" customFormat="1">
      <c r="B1719" s="196"/>
      <c r="C1719" s="197"/>
      <c r="D1719" s="191" t="s">
        <v>135</v>
      </c>
      <c r="E1719" s="198" t="s">
        <v>1</v>
      </c>
      <c r="F1719" s="199" t="s">
        <v>1178</v>
      </c>
      <c r="G1719" s="197"/>
      <c r="H1719" s="198" t="s">
        <v>1</v>
      </c>
      <c r="I1719" s="200"/>
      <c r="J1719" s="197"/>
      <c r="K1719" s="197"/>
      <c r="L1719" s="201"/>
      <c r="M1719" s="202"/>
      <c r="N1719" s="203"/>
      <c r="O1719" s="203"/>
      <c r="P1719" s="203"/>
      <c r="Q1719" s="203"/>
      <c r="R1719" s="203"/>
      <c r="S1719" s="203"/>
      <c r="T1719" s="204"/>
      <c r="AT1719" s="205" t="s">
        <v>135</v>
      </c>
      <c r="AU1719" s="205" t="s">
        <v>82</v>
      </c>
      <c r="AV1719" s="12" t="s">
        <v>82</v>
      </c>
      <c r="AW1719" s="12" t="s">
        <v>30</v>
      </c>
      <c r="AX1719" s="12" t="s">
        <v>74</v>
      </c>
      <c r="AY1719" s="205" t="s">
        <v>125</v>
      </c>
    </row>
    <row r="1720" spans="1:65" s="13" customFormat="1">
      <c r="B1720" s="206"/>
      <c r="C1720" s="207"/>
      <c r="D1720" s="191" t="s">
        <v>135</v>
      </c>
      <c r="E1720" s="208" t="s">
        <v>1</v>
      </c>
      <c r="F1720" s="209" t="s">
        <v>156</v>
      </c>
      <c r="G1720" s="207"/>
      <c r="H1720" s="210">
        <v>3</v>
      </c>
      <c r="I1720" s="211"/>
      <c r="J1720" s="207"/>
      <c r="K1720" s="207"/>
      <c r="L1720" s="212"/>
      <c r="M1720" s="213"/>
      <c r="N1720" s="214"/>
      <c r="O1720" s="214"/>
      <c r="P1720" s="214"/>
      <c r="Q1720" s="214"/>
      <c r="R1720" s="214"/>
      <c r="S1720" s="214"/>
      <c r="T1720" s="215"/>
      <c r="AT1720" s="216" t="s">
        <v>135</v>
      </c>
      <c r="AU1720" s="216" t="s">
        <v>82</v>
      </c>
      <c r="AV1720" s="13" t="s">
        <v>84</v>
      </c>
      <c r="AW1720" s="13" t="s">
        <v>30</v>
      </c>
      <c r="AX1720" s="13" t="s">
        <v>74</v>
      </c>
      <c r="AY1720" s="216" t="s">
        <v>125</v>
      </c>
    </row>
    <row r="1721" spans="1:65" s="14" customFormat="1">
      <c r="B1721" s="217"/>
      <c r="C1721" s="218"/>
      <c r="D1721" s="191" t="s">
        <v>135</v>
      </c>
      <c r="E1721" s="219" t="s">
        <v>1</v>
      </c>
      <c r="F1721" s="220" t="s">
        <v>138</v>
      </c>
      <c r="G1721" s="218"/>
      <c r="H1721" s="221">
        <v>88.5</v>
      </c>
      <c r="I1721" s="222"/>
      <c r="J1721" s="218"/>
      <c r="K1721" s="218"/>
      <c r="L1721" s="223"/>
      <c r="M1721" s="224"/>
      <c r="N1721" s="225"/>
      <c r="O1721" s="225"/>
      <c r="P1721" s="225"/>
      <c r="Q1721" s="225"/>
      <c r="R1721" s="225"/>
      <c r="S1721" s="225"/>
      <c r="T1721" s="226"/>
      <c r="AT1721" s="227" t="s">
        <v>135</v>
      </c>
      <c r="AU1721" s="227" t="s">
        <v>82</v>
      </c>
      <c r="AV1721" s="14" t="s">
        <v>132</v>
      </c>
      <c r="AW1721" s="14" t="s">
        <v>30</v>
      </c>
      <c r="AX1721" s="14" t="s">
        <v>82</v>
      </c>
      <c r="AY1721" s="227" t="s">
        <v>125</v>
      </c>
    </row>
    <row r="1722" spans="1:65" s="2" customFormat="1" ht="21.75" customHeight="1">
      <c r="A1722" s="33"/>
      <c r="B1722" s="34"/>
      <c r="C1722" s="228" t="s">
        <v>1179</v>
      </c>
      <c r="D1722" s="228" t="s">
        <v>769</v>
      </c>
      <c r="E1722" s="229" t="s">
        <v>1180</v>
      </c>
      <c r="F1722" s="230" t="s">
        <v>1181</v>
      </c>
      <c r="G1722" s="231" t="s">
        <v>494</v>
      </c>
      <c r="H1722" s="232">
        <v>1</v>
      </c>
      <c r="I1722" s="233"/>
      <c r="J1722" s="234">
        <f>ROUND(I1722*H1722,2)</f>
        <v>0</v>
      </c>
      <c r="K1722" s="230" t="s">
        <v>130</v>
      </c>
      <c r="L1722" s="38"/>
      <c r="M1722" s="235" t="s">
        <v>1</v>
      </c>
      <c r="N1722" s="236" t="s">
        <v>39</v>
      </c>
      <c r="O1722" s="70"/>
      <c r="P1722" s="187">
        <f>O1722*H1722</f>
        <v>0</v>
      </c>
      <c r="Q1722" s="187">
        <v>0</v>
      </c>
      <c r="R1722" s="187">
        <f>Q1722*H1722</f>
        <v>0</v>
      </c>
      <c r="S1722" s="187">
        <v>0</v>
      </c>
      <c r="T1722" s="188">
        <f>S1722*H1722</f>
        <v>0</v>
      </c>
      <c r="U1722" s="33"/>
      <c r="V1722" s="33"/>
      <c r="W1722" s="33"/>
      <c r="X1722" s="33"/>
      <c r="Y1722" s="33"/>
      <c r="Z1722" s="33"/>
      <c r="AA1722" s="33"/>
      <c r="AB1722" s="33"/>
      <c r="AC1722" s="33"/>
      <c r="AD1722" s="33"/>
      <c r="AE1722" s="33"/>
      <c r="AR1722" s="189" t="s">
        <v>132</v>
      </c>
      <c r="AT1722" s="189" t="s">
        <v>769</v>
      </c>
      <c r="AU1722" s="189" t="s">
        <v>82</v>
      </c>
      <c r="AY1722" s="16" t="s">
        <v>125</v>
      </c>
      <c r="BE1722" s="190">
        <f>IF(N1722="základní",J1722,0)</f>
        <v>0</v>
      </c>
      <c r="BF1722" s="190">
        <f>IF(N1722="snížená",J1722,0)</f>
        <v>0</v>
      </c>
      <c r="BG1722" s="190">
        <f>IF(N1722="zákl. přenesená",J1722,0)</f>
        <v>0</v>
      </c>
      <c r="BH1722" s="190">
        <f>IF(N1722="sníž. přenesená",J1722,0)</f>
        <v>0</v>
      </c>
      <c r="BI1722" s="190">
        <f>IF(N1722="nulová",J1722,0)</f>
        <v>0</v>
      </c>
      <c r="BJ1722" s="16" t="s">
        <v>82</v>
      </c>
      <c r="BK1722" s="190">
        <f>ROUND(I1722*H1722,2)</f>
        <v>0</v>
      </c>
      <c r="BL1722" s="16" t="s">
        <v>132</v>
      </c>
      <c r="BM1722" s="189" t="s">
        <v>1182</v>
      </c>
    </row>
    <row r="1723" spans="1:65" s="2" customFormat="1" ht="29.25">
      <c r="A1723" s="33"/>
      <c r="B1723" s="34"/>
      <c r="C1723" s="35"/>
      <c r="D1723" s="191" t="s">
        <v>134</v>
      </c>
      <c r="E1723" s="35"/>
      <c r="F1723" s="192" t="s">
        <v>1183</v>
      </c>
      <c r="G1723" s="35"/>
      <c r="H1723" s="35"/>
      <c r="I1723" s="193"/>
      <c r="J1723" s="35"/>
      <c r="K1723" s="35"/>
      <c r="L1723" s="38"/>
      <c r="M1723" s="194"/>
      <c r="N1723" s="195"/>
      <c r="O1723" s="70"/>
      <c r="P1723" s="70"/>
      <c r="Q1723" s="70"/>
      <c r="R1723" s="70"/>
      <c r="S1723" s="70"/>
      <c r="T1723" s="71"/>
      <c r="U1723" s="33"/>
      <c r="V1723" s="33"/>
      <c r="W1723" s="33"/>
      <c r="X1723" s="33"/>
      <c r="Y1723" s="33"/>
      <c r="Z1723" s="33"/>
      <c r="AA1723" s="33"/>
      <c r="AB1723" s="33"/>
      <c r="AC1723" s="33"/>
      <c r="AD1723" s="33"/>
      <c r="AE1723" s="33"/>
      <c r="AT1723" s="16" t="s">
        <v>134</v>
      </c>
      <c r="AU1723" s="16" t="s">
        <v>82</v>
      </c>
    </row>
    <row r="1724" spans="1:65" s="12" customFormat="1">
      <c r="B1724" s="196"/>
      <c r="C1724" s="197"/>
      <c r="D1724" s="191" t="s">
        <v>135</v>
      </c>
      <c r="E1724" s="198" t="s">
        <v>1</v>
      </c>
      <c r="F1724" s="199" t="s">
        <v>1184</v>
      </c>
      <c r="G1724" s="197"/>
      <c r="H1724" s="198" t="s">
        <v>1</v>
      </c>
      <c r="I1724" s="200"/>
      <c r="J1724" s="197"/>
      <c r="K1724" s="197"/>
      <c r="L1724" s="201"/>
      <c r="M1724" s="202"/>
      <c r="N1724" s="203"/>
      <c r="O1724" s="203"/>
      <c r="P1724" s="203"/>
      <c r="Q1724" s="203"/>
      <c r="R1724" s="203"/>
      <c r="S1724" s="203"/>
      <c r="T1724" s="204"/>
      <c r="AT1724" s="205" t="s">
        <v>135</v>
      </c>
      <c r="AU1724" s="205" t="s">
        <v>82</v>
      </c>
      <c r="AV1724" s="12" t="s">
        <v>82</v>
      </c>
      <c r="AW1724" s="12" t="s">
        <v>30</v>
      </c>
      <c r="AX1724" s="12" t="s">
        <v>74</v>
      </c>
      <c r="AY1724" s="205" t="s">
        <v>125</v>
      </c>
    </row>
    <row r="1725" spans="1:65" s="13" customFormat="1">
      <c r="B1725" s="206"/>
      <c r="C1725" s="207"/>
      <c r="D1725" s="191" t="s">
        <v>135</v>
      </c>
      <c r="E1725" s="208" t="s">
        <v>1</v>
      </c>
      <c r="F1725" s="209" t="s">
        <v>1185</v>
      </c>
      <c r="G1725" s="207"/>
      <c r="H1725" s="210">
        <v>1</v>
      </c>
      <c r="I1725" s="211"/>
      <c r="J1725" s="207"/>
      <c r="K1725" s="207"/>
      <c r="L1725" s="212"/>
      <c r="M1725" s="213"/>
      <c r="N1725" s="214"/>
      <c r="O1725" s="214"/>
      <c r="P1725" s="214"/>
      <c r="Q1725" s="214"/>
      <c r="R1725" s="214"/>
      <c r="S1725" s="214"/>
      <c r="T1725" s="215"/>
      <c r="AT1725" s="216" t="s">
        <v>135</v>
      </c>
      <c r="AU1725" s="216" t="s">
        <v>82</v>
      </c>
      <c r="AV1725" s="13" t="s">
        <v>84</v>
      </c>
      <c r="AW1725" s="13" t="s">
        <v>30</v>
      </c>
      <c r="AX1725" s="13" t="s">
        <v>74</v>
      </c>
      <c r="AY1725" s="216" t="s">
        <v>125</v>
      </c>
    </row>
    <row r="1726" spans="1:65" s="14" customFormat="1">
      <c r="B1726" s="217"/>
      <c r="C1726" s="218"/>
      <c r="D1726" s="191" t="s">
        <v>135</v>
      </c>
      <c r="E1726" s="219" t="s">
        <v>1</v>
      </c>
      <c r="F1726" s="220" t="s">
        <v>138</v>
      </c>
      <c r="G1726" s="218"/>
      <c r="H1726" s="221">
        <v>1</v>
      </c>
      <c r="I1726" s="222"/>
      <c r="J1726" s="218"/>
      <c r="K1726" s="218"/>
      <c r="L1726" s="223"/>
      <c r="M1726" s="224"/>
      <c r="N1726" s="225"/>
      <c r="O1726" s="225"/>
      <c r="P1726" s="225"/>
      <c r="Q1726" s="225"/>
      <c r="R1726" s="225"/>
      <c r="S1726" s="225"/>
      <c r="T1726" s="226"/>
      <c r="AT1726" s="227" t="s">
        <v>135</v>
      </c>
      <c r="AU1726" s="227" t="s">
        <v>82</v>
      </c>
      <c r="AV1726" s="14" t="s">
        <v>132</v>
      </c>
      <c r="AW1726" s="14" t="s">
        <v>30</v>
      </c>
      <c r="AX1726" s="14" t="s">
        <v>82</v>
      </c>
      <c r="AY1726" s="227" t="s">
        <v>125</v>
      </c>
    </row>
    <row r="1727" spans="1:65" s="2" customFormat="1" ht="24.2" customHeight="1">
      <c r="A1727" s="33"/>
      <c r="B1727" s="34"/>
      <c r="C1727" s="228" t="s">
        <v>1186</v>
      </c>
      <c r="D1727" s="228" t="s">
        <v>769</v>
      </c>
      <c r="E1727" s="229" t="s">
        <v>1187</v>
      </c>
      <c r="F1727" s="230" t="s">
        <v>1188</v>
      </c>
      <c r="G1727" s="231" t="s">
        <v>129</v>
      </c>
      <c r="H1727" s="232">
        <v>24</v>
      </c>
      <c r="I1727" s="233"/>
      <c r="J1727" s="234">
        <f>ROUND(I1727*H1727,2)</f>
        <v>0</v>
      </c>
      <c r="K1727" s="230" t="s">
        <v>130</v>
      </c>
      <c r="L1727" s="38"/>
      <c r="M1727" s="235" t="s">
        <v>1</v>
      </c>
      <c r="N1727" s="236" t="s">
        <v>39</v>
      </c>
      <c r="O1727" s="70"/>
      <c r="P1727" s="187">
        <f>O1727*H1727</f>
        <v>0</v>
      </c>
      <c r="Q1727" s="187">
        <v>0</v>
      </c>
      <c r="R1727" s="187">
        <f>Q1727*H1727</f>
        <v>0</v>
      </c>
      <c r="S1727" s="187">
        <v>0</v>
      </c>
      <c r="T1727" s="188">
        <f>S1727*H1727</f>
        <v>0</v>
      </c>
      <c r="U1727" s="33"/>
      <c r="V1727" s="33"/>
      <c r="W1727" s="33"/>
      <c r="X1727" s="33"/>
      <c r="Y1727" s="33"/>
      <c r="Z1727" s="33"/>
      <c r="AA1727" s="33"/>
      <c r="AB1727" s="33"/>
      <c r="AC1727" s="33"/>
      <c r="AD1727" s="33"/>
      <c r="AE1727" s="33"/>
      <c r="AR1727" s="189" t="s">
        <v>132</v>
      </c>
      <c r="AT1727" s="189" t="s">
        <v>769</v>
      </c>
      <c r="AU1727" s="189" t="s">
        <v>82</v>
      </c>
      <c r="AY1727" s="16" t="s">
        <v>125</v>
      </c>
      <c r="BE1727" s="190">
        <f>IF(N1727="základní",J1727,0)</f>
        <v>0</v>
      </c>
      <c r="BF1727" s="190">
        <f>IF(N1727="snížená",J1727,0)</f>
        <v>0</v>
      </c>
      <c r="BG1727" s="190">
        <f>IF(N1727="zákl. přenesená",J1727,0)</f>
        <v>0</v>
      </c>
      <c r="BH1727" s="190">
        <f>IF(N1727="sníž. přenesená",J1727,0)</f>
        <v>0</v>
      </c>
      <c r="BI1727" s="190">
        <f>IF(N1727="nulová",J1727,0)</f>
        <v>0</v>
      </c>
      <c r="BJ1727" s="16" t="s">
        <v>82</v>
      </c>
      <c r="BK1727" s="190">
        <f>ROUND(I1727*H1727,2)</f>
        <v>0</v>
      </c>
      <c r="BL1727" s="16" t="s">
        <v>132</v>
      </c>
      <c r="BM1727" s="189" t="s">
        <v>1189</v>
      </c>
    </row>
    <row r="1728" spans="1:65" s="2" customFormat="1" ht="39">
      <c r="A1728" s="33"/>
      <c r="B1728" s="34"/>
      <c r="C1728" s="35"/>
      <c r="D1728" s="191" t="s">
        <v>134</v>
      </c>
      <c r="E1728" s="35"/>
      <c r="F1728" s="192" t="s">
        <v>1190</v>
      </c>
      <c r="G1728" s="35"/>
      <c r="H1728" s="35"/>
      <c r="I1728" s="193"/>
      <c r="J1728" s="35"/>
      <c r="K1728" s="35"/>
      <c r="L1728" s="38"/>
      <c r="M1728" s="194"/>
      <c r="N1728" s="195"/>
      <c r="O1728" s="70"/>
      <c r="P1728" s="70"/>
      <c r="Q1728" s="70"/>
      <c r="R1728" s="70"/>
      <c r="S1728" s="70"/>
      <c r="T1728" s="71"/>
      <c r="U1728" s="33"/>
      <c r="V1728" s="33"/>
      <c r="W1728" s="33"/>
      <c r="X1728" s="33"/>
      <c r="Y1728" s="33"/>
      <c r="Z1728" s="33"/>
      <c r="AA1728" s="33"/>
      <c r="AB1728" s="33"/>
      <c r="AC1728" s="33"/>
      <c r="AD1728" s="33"/>
      <c r="AE1728" s="33"/>
      <c r="AT1728" s="16" t="s">
        <v>134</v>
      </c>
      <c r="AU1728" s="16" t="s">
        <v>82</v>
      </c>
    </row>
    <row r="1729" spans="1:65" s="12" customFormat="1">
      <c r="B1729" s="196"/>
      <c r="C1729" s="197"/>
      <c r="D1729" s="191" t="s">
        <v>135</v>
      </c>
      <c r="E1729" s="198" t="s">
        <v>1</v>
      </c>
      <c r="F1729" s="199" t="s">
        <v>1191</v>
      </c>
      <c r="G1729" s="197"/>
      <c r="H1729" s="198" t="s">
        <v>1</v>
      </c>
      <c r="I1729" s="200"/>
      <c r="J1729" s="197"/>
      <c r="K1729" s="197"/>
      <c r="L1729" s="201"/>
      <c r="M1729" s="202"/>
      <c r="N1729" s="203"/>
      <c r="O1729" s="203"/>
      <c r="P1729" s="203"/>
      <c r="Q1729" s="203"/>
      <c r="R1729" s="203"/>
      <c r="S1729" s="203"/>
      <c r="T1729" s="204"/>
      <c r="AT1729" s="205" t="s">
        <v>135</v>
      </c>
      <c r="AU1729" s="205" t="s">
        <v>82</v>
      </c>
      <c r="AV1729" s="12" t="s">
        <v>82</v>
      </c>
      <c r="AW1729" s="12" t="s">
        <v>30</v>
      </c>
      <c r="AX1729" s="12" t="s">
        <v>74</v>
      </c>
      <c r="AY1729" s="205" t="s">
        <v>125</v>
      </c>
    </row>
    <row r="1730" spans="1:65" s="13" customFormat="1">
      <c r="B1730" s="206"/>
      <c r="C1730" s="207"/>
      <c r="D1730" s="191" t="s">
        <v>135</v>
      </c>
      <c r="E1730" s="208" t="s">
        <v>1</v>
      </c>
      <c r="F1730" s="209" t="s">
        <v>1169</v>
      </c>
      <c r="G1730" s="207"/>
      <c r="H1730" s="210">
        <v>1.5</v>
      </c>
      <c r="I1730" s="211"/>
      <c r="J1730" s="207"/>
      <c r="K1730" s="207"/>
      <c r="L1730" s="212"/>
      <c r="M1730" s="213"/>
      <c r="N1730" s="214"/>
      <c r="O1730" s="214"/>
      <c r="P1730" s="214"/>
      <c r="Q1730" s="214"/>
      <c r="R1730" s="214"/>
      <c r="S1730" s="214"/>
      <c r="T1730" s="215"/>
      <c r="AT1730" s="216" t="s">
        <v>135</v>
      </c>
      <c r="AU1730" s="216" t="s">
        <v>82</v>
      </c>
      <c r="AV1730" s="13" t="s">
        <v>84</v>
      </c>
      <c r="AW1730" s="13" t="s">
        <v>30</v>
      </c>
      <c r="AX1730" s="13" t="s">
        <v>74</v>
      </c>
      <c r="AY1730" s="216" t="s">
        <v>125</v>
      </c>
    </row>
    <row r="1731" spans="1:65" s="12" customFormat="1">
      <c r="B1731" s="196"/>
      <c r="C1731" s="197"/>
      <c r="D1731" s="191" t="s">
        <v>135</v>
      </c>
      <c r="E1731" s="198" t="s">
        <v>1</v>
      </c>
      <c r="F1731" s="199" t="s">
        <v>1192</v>
      </c>
      <c r="G1731" s="197"/>
      <c r="H1731" s="198" t="s">
        <v>1</v>
      </c>
      <c r="I1731" s="200"/>
      <c r="J1731" s="197"/>
      <c r="K1731" s="197"/>
      <c r="L1731" s="201"/>
      <c r="M1731" s="202"/>
      <c r="N1731" s="203"/>
      <c r="O1731" s="203"/>
      <c r="P1731" s="203"/>
      <c r="Q1731" s="203"/>
      <c r="R1731" s="203"/>
      <c r="S1731" s="203"/>
      <c r="T1731" s="204"/>
      <c r="AT1731" s="205" t="s">
        <v>135</v>
      </c>
      <c r="AU1731" s="205" t="s">
        <v>82</v>
      </c>
      <c r="AV1731" s="12" t="s">
        <v>82</v>
      </c>
      <c r="AW1731" s="12" t="s">
        <v>30</v>
      </c>
      <c r="AX1731" s="12" t="s">
        <v>74</v>
      </c>
      <c r="AY1731" s="205" t="s">
        <v>125</v>
      </c>
    </row>
    <row r="1732" spans="1:65" s="13" customFormat="1">
      <c r="B1732" s="206"/>
      <c r="C1732" s="207"/>
      <c r="D1732" s="191" t="s">
        <v>135</v>
      </c>
      <c r="E1732" s="208" t="s">
        <v>1</v>
      </c>
      <c r="F1732" s="209" t="s">
        <v>1170</v>
      </c>
      <c r="G1732" s="207"/>
      <c r="H1732" s="210">
        <v>19.5</v>
      </c>
      <c r="I1732" s="211"/>
      <c r="J1732" s="207"/>
      <c r="K1732" s="207"/>
      <c r="L1732" s="212"/>
      <c r="M1732" s="213"/>
      <c r="N1732" s="214"/>
      <c r="O1732" s="214"/>
      <c r="P1732" s="214"/>
      <c r="Q1732" s="214"/>
      <c r="R1732" s="214"/>
      <c r="S1732" s="214"/>
      <c r="T1732" s="215"/>
      <c r="AT1732" s="216" t="s">
        <v>135</v>
      </c>
      <c r="AU1732" s="216" t="s">
        <v>82</v>
      </c>
      <c r="AV1732" s="13" t="s">
        <v>84</v>
      </c>
      <c r="AW1732" s="13" t="s">
        <v>30</v>
      </c>
      <c r="AX1732" s="13" t="s">
        <v>74</v>
      </c>
      <c r="AY1732" s="216" t="s">
        <v>125</v>
      </c>
    </row>
    <row r="1733" spans="1:65" s="12" customFormat="1">
      <c r="B1733" s="196"/>
      <c r="C1733" s="197"/>
      <c r="D1733" s="191" t="s">
        <v>135</v>
      </c>
      <c r="E1733" s="198" t="s">
        <v>1</v>
      </c>
      <c r="F1733" s="199" t="s">
        <v>1171</v>
      </c>
      <c r="G1733" s="197"/>
      <c r="H1733" s="198" t="s">
        <v>1</v>
      </c>
      <c r="I1733" s="200"/>
      <c r="J1733" s="197"/>
      <c r="K1733" s="197"/>
      <c r="L1733" s="201"/>
      <c r="M1733" s="202"/>
      <c r="N1733" s="203"/>
      <c r="O1733" s="203"/>
      <c r="P1733" s="203"/>
      <c r="Q1733" s="203"/>
      <c r="R1733" s="203"/>
      <c r="S1733" s="203"/>
      <c r="T1733" s="204"/>
      <c r="AT1733" s="205" t="s">
        <v>135</v>
      </c>
      <c r="AU1733" s="205" t="s">
        <v>82</v>
      </c>
      <c r="AV1733" s="12" t="s">
        <v>82</v>
      </c>
      <c r="AW1733" s="12" t="s">
        <v>30</v>
      </c>
      <c r="AX1733" s="12" t="s">
        <v>74</v>
      </c>
      <c r="AY1733" s="205" t="s">
        <v>125</v>
      </c>
    </row>
    <row r="1734" spans="1:65" s="13" customFormat="1">
      <c r="B1734" s="206"/>
      <c r="C1734" s="207"/>
      <c r="D1734" s="191" t="s">
        <v>135</v>
      </c>
      <c r="E1734" s="208" t="s">
        <v>1</v>
      </c>
      <c r="F1734" s="209" t="s">
        <v>156</v>
      </c>
      <c r="G1734" s="207"/>
      <c r="H1734" s="210">
        <v>3</v>
      </c>
      <c r="I1734" s="211"/>
      <c r="J1734" s="207"/>
      <c r="K1734" s="207"/>
      <c r="L1734" s="212"/>
      <c r="M1734" s="213"/>
      <c r="N1734" s="214"/>
      <c r="O1734" s="214"/>
      <c r="P1734" s="214"/>
      <c r="Q1734" s="214"/>
      <c r="R1734" s="214"/>
      <c r="S1734" s="214"/>
      <c r="T1734" s="215"/>
      <c r="AT1734" s="216" t="s">
        <v>135</v>
      </c>
      <c r="AU1734" s="216" t="s">
        <v>82</v>
      </c>
      <c r="AV1734" s="13" t="s">
        <v>84</v>
      </c>
      <c r="AW1734" s="13" t="s">
        <v>30</v>
      </c>
      <c r="AX1734" s="13" t="s">
        <v>74</v>
      </c>
      <c r="AY1734" s="216" t="s">
        <v>125</v>
      </c>
    </row>
    <row r="1735" spans="1:65" s="14" customFormat="1">
      <c r="B1735" s="217"/>
      <c r="C1735" s="218"/>
      <c r="D1735" s="191" t="s">
        <v>135</v>
      </c>
      <c r="E1735" s="219" t="s">
        <v>1</v>
      </c>
      <c r="F1735" s="220" t="s">
        <v>138</v>
      </c>
      <c r="G1735" s="218"/>
      <c r="H1735" s="221">
        <v>24</v>
      </c>
      <c r="I1735" s="222"/>
      <c r="J1735" s="218"/>
      <c r="K1735" s="218"/>
      <c r="L1735" s="223"/>
      <c r="M1735" s="224"/>
      <c r="N1735" s="225"/>
      <c r="O1735" s="225"/>
      <c r="P1735" s="225"/>
      <c r="Q1735" s="225"/>
      <c r="R1735" s="225"/>
      <c r="S1735" s="225"/>
      <c r="T1735" s="226"/>
      <c r="AT1735" s="227" t="s">
        <v>135</v>
      </c>
      <c r="AU1735" s="227" t="s">
        <v>82</v>
      </c>
      <c r="AV1735" s="14" t="s">
        <v>132</v>
      </c>
      <c r="AW1735" s="14" t="s">
        <v>30</v>
      </c>
      <c r="AX1735" s="14" t="s">
        <v>82</v>
      </c>
      <c r="AY1735" s="227" t="s">
        <v>125</v>
      </c>
    </row>
    <row r="1736" spans="1:65" s="2" customFormat="1" ht="24.2" customHeight="1">
      <c r="A1736" s="33"/>
      <c r="B1736" s="34"/>
      <c r="C1736" s="228" t="s">
        <v>1193</v>
      </c>
      <c r="D1736" s="228" t="s">
        <v>769</v>
      </c>
      <c r="E1736" s="229" t="s">
        <v>1194</v>
      </c>
      <c r="F1736" s="230" t="s">
        <v>1195</v>
      </c>
      <c r="G1736" s="231" t="s">
        <v>129</v>
      </c>
      <c r="H1736" s="232">
        <v>87</v>
      </c>
      <c r="I1736" s="233"/>
      <c r="J1736" s="234">
        <f>ROUND(I1736*H1736,2)</f>
        <v>0</v>
      </c>
      <c r="K1736" s="230" t="s">
        <v>130</v>
      </c>
      <c r="L1736" s="38"/>
      <c r="M1736" s="235" t="s">
        <v>1</v>
      </c>
      <c r="N1736" s="236" t="s">
        <v>39</v>
      </c>
      <c r="O1736" s="70"/>
      <c r="P1736" s="187">
        <f>O1736*H1736</f>
        <v>0</v>
      </c>
      <c r="Q1736" s="187">
        <v>0</v>
      </c>
      <c r="R1736" s="187">
        <f>Q1736*H1736</f>
        <v>0</v>
      </c>
      <c r="S1736" s="187">
        <v>0</v>
      </c>
      <c r="T1736" s="188">
        <f>S1736*H1736</f>
        <v>0</v>
      </c>
      <c r="U1736" s="33"/>
      <c r="V1736" s="33"/>
      <c r="W1736" s="33"/>
      <c r="X1736" s="33"/>
      <c r="Y1736" s="33"/>
      <c r="Z1736" s="33"/>
      <c r="AA1736" s="33"/>
      <c r="AB1736" s="33"/>
      <c r="AC1736" s="33"/>
      <c r="AD1736" s="33"/>
      <c r="AE1736" s="33"/>
      <c r="AR1736" s="189" t="s">
        <v>132</v>
      </c>
      <c r="AT1736" s="189" t="s">
        <v>769</v>
      </c>
      <c r="AU1736" s="189" t="s">
        <v>82</v>
      </c>
      <c r="AY1736" s="16" t="s">
        <v>125</v>
      </c>
      <c r="BE1736" s="190">
        <f>IF(N1736="základní",J1736,0)</f>
        <v>0</v>
      </c>
      <c r="BF1736" s="190">
        <f>IF(N1736="snížená",J1736,0)</f>
        <v>0</v>
      </c>
      <c r="BG1736" s="190">
        <f>IF(N1736="zákl. přenesená",J1736,0)</f>
        <v>0</v>
      </c>
      <c r="BH1736" s="190">
        <f>IF(N1736="sníž. přenesená",J1736,0)</f>
        <v>0</v>
      </c>
      <c r="BI1736" s="190">
        <f>IF(N1736="nulová",J1736,0)</f>
        <v>0</v>
      </c>
      <c r="BJ1736" s="16" t="s">
        <v>82</v>
      </c>
      <c r="BK1736" s="190">
        <f>ROUND(I1736*H1736,2)</f>
        <v>0</v>
      </c>
      <c r="BL1736" s="16" t="s">
        <v>132</v>
      </c>
      <c r="BM1736" s="189" t="s">
        <v>1196</v>
      </c>
    </row>
    <row r="1737" spans="1:65" s="2" customFormat="1" ht="39">
      <c r="A1737" s="33"/>
      <c r="B1737" s="34"/>
      <c r="C1737" s="35"/>
      <c r="D1737" s="191" t="s">
        <v>134</v>
      </c>
      <c r="E1737" s="35"/>
      <c r="F1737" s="192" t="s">
        <v>1197</v>
      </c>
      <c r="G1737" s="35"/>
      <c r="H1737" s="35"/>
      <c r="I1737" s="193"/>
      <c r="J1737" s="35"/>
      <c r="K1737" s="35"/>
      <c r="L1737" s="38"/>
      <c r="M1737" s="194"/>
      <c r="N1737" s="195"/>
      <c r="O1737" s="70"/>
      <c r="P1737" s="70"/>
      <c r="Q1737" s="70"/>
      <c r="R1737" s="70"/>
      <c r="S1737" s="70"/>
      <c r="T1737" s="71"/>
      <c r="U1737" s="33"/>
      <c r="V1737" s="33"/>
      <c r="W1737" s="33"/>
      <c r="X1737" s="33"/>
      <c r="Y1737" s="33"/>
      <c r="Z1737" s="33"/>
      <c r="AA1737" s="33"/>
      <c r="AB1737" s="33"/>
      <c r="AC1737" s="33"/>
      <c r="AD1737" s="33"/>
      <c r="AE1737" s="33"/>
      <c r="AT1737" s="16" t="s">
        <v>134</v>
      </c>
      <c r="AU1737" s="16" t="s">
        <v>82</v>
      </c>
    </row>
    <row r="1738" spans="1:65" s="12" customFormat="1">
      <c r="B1738" s="196"/>
      <c r="C1738" s="197"/>
      <c r="D1738" s="191" t="s">
        <v>135</v>
      </c>
      <c r="E1738" s="198" t="s">
        <v>1</v>
      </c>
      <c r="F1738" s="199" t="s">
        <v>1198</v>
      </c>
      <c r="G1738" s="197"/>
      <c r="H1738" s="198" t="s">
        <v>1</v>
      </c>
      <c r="I1738" s="200"/>
      <c r="J1738" s="197"/>
      <c r="K1738" s="197"/>
      <c r="L1738" s="201"/>
      <c r="M1738" s="202"/>
      <c r="N1738" s="203"/>
      <c r="O1738" s="203"/>
      <c r="P1738" s="203"/>
      <c r="Q1738" s="203"/>
      <c r="R1738" s="203"/>
      <c r="S1738" s="203"/>
      <c r="T1738" s="204"/>
      <c r="AT1738" s="205" t="s">
        <v>135</v>
      </c>
      <c r="AU1738" s="205" t="s">
        <v>82</v>
      </c>
      <c r="AV1738" s="12" t="s">
        <v>82</v>
      </c>
      <c r="AW1738" s="12" t="s">
        <v>30</v>
      </c>
      <c r="AX1738" s="12" t="s">
        <v>74</v>
      </c>
      <c r="AY1738" s="205" t="s">
        <v>125</v>
      </c>
    </row>
    <row r="1739" spans="1:65" s="13" customFormat="1">
      <c r="B1739" s="206"/>
      <c r="C1739" s="207"/>
      <c r="D1739" s="191" t="s">
        <v>135</v>
      </c>
      <c r="E1739" s="208" t="s">
        <v>1</v>
      </c>
      <c r="F1739" s="209" t="s">
        <v>1169</v>
      </c>
      <c r="G1739" s="207"/>
      <c r="H1739" s="210">
        <v>1.5</v>
      </c>
      <c r="I1739" s="211"/>
      <c r="J1739" s="207"/>
      <c r="K1739" s="207"/>
      <c r="L1739" s="212"/>
      <c r="M1739" s="213"/>
      <c r="N1739" s="214"/>
      <c r="O1739" s="214"/>
      <c r="P1739" s="214"/>
      <c r="Q1739" s="214"/>
      <c r="R1739" s="214"/>
      <c r="S1739" s="214"/>
      <c r="T1739" s="215"/>
      <c r="AT1739" s="216" t="s">
        <v>135</v>
      </c>
      <c r="AU1739" s="216" t="s">
        <v>82</v>
      </c>
      <c r="AV1739" s="13" t="s">
        <v>84</v>
      </c>
      <c r="AW1739" s="13" t="s">
        <v>30</v>
      </c>
      <c r="AX1739" s="13" t="s">
        <v>74</v>
      </c>
      <c r="AY1739" s="216" t="s">
        <v>125</v>
      </c>
    </row>
    <row r="1740" spans="1:65" s="12" customFormat="1">
      <c r="B1740" s="196"/>
      <c r="C1740" s="197"/>
      <c r="D1740" s="191" t="s">
        <v>135</v>
      </c>
      <c r="E1740" s="198" t="s">
        <v>1</v>
      </c>
      <c r="F1740" s="199" t="s">
        <v>1199</v>
      </c>
      <c r="G1740" s="197"/>
      <c r="H1740" s="198" t="s">
        <v>1</v>
      </c>
      <c r="I1740" s="200"/>
      <c r="J1740" s="197"/>
      <c r="K1740" s="197"/>
      <c r="L1740" s="201"/>
      <c r="M1740" s="202"/>
      <c r="N1740" s="203"/>
      <c r="O1740" s="203"/>
      <c r="P1740" s="203"/>
      <c r="Q1740" s="203"/>
      <c r="R1740" s="203"/>
      <c r="S1740" s="203"/>
      <c r="T1740" s="204"/>
      <c r="AT1740" s="205" t="s">
        <v>135</v>
      </c>
      <c r="AU1740" s="205" t="s">
        <v>82</v>
      </c>
      <c r="AV1740" s="12" t="s">
        <v>82</v>
      </c>
      <c r="AW1740" s="12" t="s">
        <v>30</v>
      </c>
      <c r="AX1740" s="12" t="s">
        <v>74</v>
      </c>
      <c r="AY1740" s="205" t="s">
        <v>125</v>
      </c>
    </row>
    <row r="1741" spans="1:65" s="13" customFormat="1">
      <c r="B1741" s="206"/>
      <c r="C1741" s="207"/>
      <c r="D1741" s="191" t="s">
        <v>135</v>
      </c>
      <c r="E1741" s="208" t="s">
        <v>1</v>
      </c>
      <c r="F1741" s="209" t="s">
        <v>1169</v>
      </c>
      <c r="G1741" s="207"/>
      <c r="H1741" s="210">
        <v>1.5</v>
      </c>
      <c r="I1741" s="211"/>
      <c r="J1741" s="207"/>
      <c r="K1741" s="207"/>
      <c r="L1741" s="212"/>
      <c r="M1741" s="213"/>
      <c r="N1741" s="214"/>
      <c r="O1741" s="214"/>
      <c r="P1741" s="214"/>
      <c r="Q1741" s="214"/>
      <c r="R1741" s="214"/>
      <c r="S1741" s="214"/>
      <c r="T1741" s="215"/>
      <c r="AT1741" s="216" t="s">
        <v>135</v>
      </c>
      <c r="AU1741" s="216" t="s">
        <v>82</v>
      </c>
      <c r="AV1741" s="13" t="s">
        <v>84</v>
      </c>
      <c r="AW1741" s="13" t="s">
        <v>30</v>
      </c>
      <c r="AX1741" s="13" t="s">
        <v>74</v>
      </c>
      <c r="AY1741" s="216" t="s">
        <v>125</v>
      </c>
    </row>
    <row r="1742" spans="1:65" s="12" customFormat="1">
      <c r="B1742" s="196"/>
      <c r="C1742" s="197"/>
      <c r="D1742" s="191" t="s">
        <v>135</v>
      </c>
      <c r="E1742" s="198" t="s">
        <v>1</v>
      </c>
      <c r="F1742" s="199" t="s">
        <v>1177</v>
      </c>
      <c r="G1742" s="197"/>
      <c r="H1742" s="198" t="s">
        <v>1</v>
      </c>
      <c r="I1742" s="200"/>
      <c r="J1742" s="197"/>
      <c r="K1742" s="197"/>
      <c r="L1742" s="201"/>
      <c r="M1742" s="202"/>
      <c r="N1742" s="203"/>
      <c r="O1742" s="203"/>
      <c r="P1742" s="203"/>
      <c r="Q1742" s="203"/>
      <c r="R1742" s="203"/>
      <c r="S1742" s="203"/>
      <c r="T1742" s="204"/>
      <c r="AT1742" s="205" t="s">
        <v>135</v>
      </c>
      <c r="AU1742" s="205" t="s">
        <v>82</v>
      </c>
      <c r="AV1742" s="12" t="s">
        <v>82</v>
      </c>
      <c r="AW1742" s="12" t="s">
        <v>30</v>
      </c>
      <c r="AX1742" s="12" t="s">
        <v>74</v>
      </c>
      <c r="AY1742" s="205" t="s">
        <v>125</v>
      </c>
    </row>
    <row r="1743" spans="1:65" s="13" customFormat="1">
      <c r="B1743" s="206"/>
      <c r="C1743" s="207"/>
      <c r="D1743" s="191" t="s">
        <v>135</v>
      </c>
      <c r="E1743" s="208" t="s">
        <v>1</v>
      </c>
      <c r="F1743" s="209" t="s">
        <v>629</v>
      </c>
      <c r="G1743" s="207"/>
      <c r="H1743" s="210">
        <v>84</v>
      </c>
      <c r="I1743" s="211"/>
      <c r="J1743" s="207"/>
      <c r="K1743" s="207"/>
      <c r="L1743" s="212"/>
      <c r="M1743" s="213"/>
      <c r="N1743" s="214"/>
      <c r="O1743" s="214"/>
      <c r="P1743" s="214"/>
      <c r="Q1743" s="214"/>
      <c r="R1743" s="214"/>
      <c r="S1743" s="214"/>
      <c r="T1743" s="215"/>
      <c r="AT1743" s="216" t="s">
        <v>135</v>
      </c>
      <c r="AU1743" s="216" t="s">
        <v>82</v>
      </c>
      <c r="AV1743" s="13" t="s">
        <v>84</v>
      </c>
      <c r="AW1743" s="13" t="s">
        <v>30</v>
      </c>
      <c r="AX1743" s="13" t="s">
        <v>74</v>
      </c>
      <c r="AY1743" s="216" t="s">
        <v>125</v>
      </c>
    </row>
    <row r="1744" spans="1:65" s="14" customFormat="1">
      <c r="B1744" s="217"/>
      <c r="C1744" s="218"/>
      <c r="D1744" s="191" t="s">
        <v>135</v>
      </c>
      <c r="E1744" s="219" t="s">
        <v>1</v>
      </c>
      <c r="F1744" s="220" t="s">
        <v>138</v>
      </c>
      <c r="G1744" s="218"/>
      <c r="H1744" s="221">
        <v>87</v>
      </c>
      <c r="I1744" s="222"/>
      <c r="J1744" s="218"/>
      <c r="K1744" s="218"/>
      <c r="L1744" s="223"/>
      <c r="M1744" s="224"/>
      <c r="N1744" s="225"/>
      <c r="O1744" s="225"/>
      <c r="P1744" s="225"/>
      <c r="Q1744" s="225"/>
      <c r="R1744" s="225"/>
      <c r="S1744" s="225"/>
      <c r="T1744" s="226"/>
      <c r="AT1744" s="227" t="s">
        <v>135</v>
      </c>
      <c r="AU1744" s="227" t="s">
        <v>82</v>
      </c>
      <c r="AV1744" s="14" t="s">
        <v>132</v>
      </c>
      <c r="AW1744" s="14" t="s">
        <v>30</v>
      </c>
      <c r="AX1744" s="14" t="s">
        <v>82</v>
      </c>
      <c r="AY1744" s="227" t="s">
        <v>125</v>
      </c>
    </row>
    <row r="1745" spans="1:65" s="2" customFormat="1" ht="24.2" customHeight="1">
      <c r="A1745" s="33"/>
      <c r="B1745" s="34"/>
      <c r="C1745" s="228" t="s">
        <v>1200</v>
      </c>
      <c r="D1745" s="228" t="s">
        <v>769</v>
      </c>
      <c r="E1745" s="229" t="s">
        <v>1201</v>
      </c>
      <c r="F1745" s="230" t="s">
        <v>1202</v>
      </c>
      <c r="G1745" s="231" t="s">
        <v>129</v>
      </c>
      <c r="H1745" s="232">
        <v>320</v>
      </c>
      <c r="I1745" s="233"/>
      <c r="J1745" s="234">
        <f>ROUND(I1745*H1745,2)</f>
        <v>0</v>
      </c>
      <c r="K1745" s="230" t="s">
        <v>130</v>
      </c>
      <c r="L1745" s="38"/>
      <c r="M1745" s="235" t="s">
        <v>1</v>
      </c>
      <c r="N1745" s="236" t="s">
        <v>39</v>
      </c>
      <c r="O1745" s="70"/>
      <c r="P1745" s="187">
        <f>O1745*H1745</f>
        <v>0</v>
      </c>
      <c r="Q1745" s="187">
        <v>0</v>
      </c>
      <c r="R1745" s="187">
        <f>Q1745*H1745</f>
        <v>0</v>
      </c>
      <c r="S1745" s="187">
        <v>0</v>
      </c>
      <c r="T1745" s="188">
        <f>S1745*H1745</f>
        <v>0</v>
      </c>
      <c r="U1745" s="33"/>
      <c r="V1745" s="33"/>
      <c r="W1745" s="33"/>
      <c r="X1745" s="33"/>
      <c r="Y1745" s="33"/>
      <c r="Z1745" s="33"/>
      <c r="AA1745" s="33"/>
      <c r="AB1745" s="33"/>
      <c r="AC1745" s="33"/>
      <c r="AD1745" s="33"/>
      <c r="AE1745" s="33"/>
      <c r="AR1745" s="189" t="s">
        <v>132</v>
      </c>
      <c r="AT1745" s="189" t="s">
        <v>769</v>
      </c>
      <c r="AU1745" s="189" t="s">
        <v>82</v>
      </c>
      <c r="AY1745" s="16" t="s">
        <v>125</v>
      </c>
      <c r="BE1745" s="190">
        <f>IF(N1745="základní",J1745,0)</f>
        <v>0</v>
      </c>
      <c r="BF1745" s="190">
        <f>IF(N1745="snížená",J1745,0)</f>
        <v>0</v>
      </c>
      <c r="BG1745" s="190">
        <f>IF(N1745="zákl. přenesená",J1745,0)</f>
        <v>0</v>
      </c>
      <c r="BH1745" s="190">
        <f>IF(N1745="sníž. přenesená",J1745,0)</f>
        <v>0</v>
      </c>
      <c r="BI1745" s="190">
        <f>IF(N1745="nulová",J1745,0)</f>
        <v>0</v>
      </c>
      <c r="BJ1745" s="16" t="s">
        <v>82</v>
      </c>
      <c r="BK1745" s="190">
        <f>ROUND(I1745*H1745,2)</f>
        <v>0</v>
      </c>
      <c r="BL1745" s="16" t="s">
        <v>132</v>
      </c>
      <c r="BM1745" s="189" t="s">
        <v>1203</v>
      </c>
    </row>
    <row r="1746" spans="1:65" s="2" customFormat="1" ht="39">
      <c r="A1746" s="33"/>
      <c r="B1746" s="34"/>
      <c r="C1746" s="35"/>
      <c r="D1746" s="191" t="s">
        <v>134</v>
      </c>
      <c r="E1746" s="35"/>
      <c r="F1746" s="192" t="s">
        <v>1204</v>
      </c>
      <c r="G1746" s="35"/>
      <c r="H1746" s="35"/>
      <c r="I1746" s="193"/>
      <c r="J1746" s="35"/>
      <c r="K1746" s="35"/>
      <c r="L1746" s="38"/>
      <c r="M1746" s="194"/>
      <c r="N1746" s="195"/>
      <c r="O1746" s="70"/>
      <c r="P1746" s="70"/>
      <c r="Q1746" s="70"/>
      <c r="R1746" s="70"/>
      <c r="S1746" s="70"/>
      <c r="T1746" s="71"/>
      <c r="U1746" s="33"/>
      <c r="V1746" s="33"/>
      <c r="W1746" s="33"/>
      <c r="X1746" s="33"/>
      <c r="Y1746" s="33"/>
      <c r="Z1746" s="33"/>
      <c r="AA1746" s="33"/>
      <c r="AB1746" s="33"/>
      <c r="AC1746" s="33"/>
      <c r="AD1746" s="33"/>
      <c r="AE1746" s="33"/>
      <c r="AT1746" s="16" t="s">
        <v>134</v>
      </c>
      <c r="AU1746" s="16" t="s">
        <v>82</v>
      </c>
    </row>
    <row r="1747" spans="1:65" s="12" customFormat="1">
      <c r="B1747" s="196"/>
      <c r="C1747" s="197"/>
      <c r="D1747" s="191" t="s">
        <v>135</v>
      </c>
      <c r="E1747" s="198" t="s">
        <v>1</v>
      </c>
      <c r="F1747" s="199" t="s">
        <v>702</v>
      </c>
      <c r="G1747" s="197"/>
      <c r="H1747" s="198" t="s">
        <v>1</v>
      </c>
      <c r="I1747" s="200"/>
      <c r="J1747" s="197"/>
      <c r="K1747" s="197"/>
      <c r="L1747" s="201"/>
      <c r="M1747" s="202"/>
      <c r="N1747" s="203"/>
      <c r="O1747" s="203"/>
      <c r="P1747" s="203"/>
      <c r="Q1747" s="203"/>
      <c r="R1747" s="203"/>
      <c r="S1747" s="203"/>
      <c r="T1747" s="204"/>
      <c r="AT1747" s="205" t="s">
        <v>135</v>
      </c>
      <c r="AU1747" s="205" t="s">
        <v>82</v>
      </c>
      <c r="AV1747" s="12" t="s">
        <v>82</v>
      </c>
      <c r="AW1747" s="12" t="s">
        <v>30</v>
      </c>
      <c r="AX1747" s="12" t="s">
        <v>74</v>
      </c>
      <c r="AY1747" s="205" t="s">
        <v>125</v>
      </c>
    </row>
    <row r="1748" spans="1:65" s="13" customFormat="1">
      <c r="B1748" s="206"/>
      <c r="C1748" s="207"/>
      <c r="D1748" s="191" t="s">
        <v>135</v>
      </c>
      <c r="E1748" s="208" t="s">
        <v>1</v>
      </c>
      <c r="F1748" s="209" t="s">
        <v>708</v>
      </c>
      <c r="G1748" s="207"/>
      <c r="H1748" s="210">
        <v>320</v>
      </c>
      <c r="I1748" s="211"/>
      <c r="J1748" s="207"/>
      <c r="K1748" s="207"/>
      <c r="L1748" s="212"/>
      <c r="M1748" s="213"/>
      <c r="N1748" s="214"/>
      <c r="O1748" s="214"/>
      <c r="P1748" s="214"/>
      <c r="Q1748" s="214"/>
      <c r="R1748" s="214"/>
      <c r="S1748" s="214"/>
      <c r="T1748" s="215"/>
      <c r="AT1748" s="216" t="s">
        <v>135</v>
      </c>
      <c r="AU1748" s="216" t="s">
        <v>82</v>
      </c>
      <c r="AV1748" s="13" t="s">
        <v>84</v>
      </c>
      <c r="AW1748" s="13" t="s">
        <v>30</v>
      </c>
      <c r="AX1748" s="13" t="s">
        <v>74</v>
      </c>
      <c r="AY1748" s="216" t="s">
        <v>125</v>
      </c>
    </row>
    <row r="1749" spans="1:65" s="14" customFormat="1">
      <c r="B1749" s="217"/>
      <c r="C1749" s="218"/>
      <c r="D1749" s="191" t="s">
        <v>135</v>
      </c>
      <c r="E1749" s="219" t="s">
        <v>1</v>
      </c>
      <c r="F1749" s="220" t="s">
        <v>138</v>
      </c>
      <c r="G1749" s="218"/>
      <c r="H1749" s="221">
        <v>320</v>
      </c>
      <c r="I1749" s="222"/>
      <c r="J1749" s="218"/>
      <c r="K1749" s="218"/>
      <c r="L1749" s="223"/>
      <c r="M1749" s="224"/>
      <c r="N1749" s="225"/>
      <c r="O1749" s="225"/>
      <c r="P1749" s="225"/>
      <c r="Q1749" s="225"/>
      <c r="R1749" s="225"/>
      <c r="S1749" s="225"/>
      <c r="T1749" s="226"/>
      <c r="AT1749" s="227" t="s">
        <v>135</v>
      </c>
      <c r="AU1749" s="227" t="s">
        <v>82</v>
      </c>
      <c r="AV1749" s="14" t="s">
        <v>132</v>
      </c>
      <c r="AW1749" s="14" t="s">
        <v>30</v>
      </c>
      <c r="AX1749" s="14" t="s">
        <v>82</v>
      </c>
      <c r="AY1749" s="227" t="s">
        <v>125</v>
      </c>
    </row>
    <row r="1750" spans="1:65" s="2" customFormat="1" ht="21.75" customHeight="1">
      <c r="A1750" s="33"/>
      <c r="B1750" s="34"/>
      <c r="C1750" s="228" t="s">
        <v>1205</v>
      </c>
      <c r="D1750" s="228" t="s">
        <v>769</v>
      </c>
      <c r="E1750" s="229" t="s">
        <v>1206</v>
      </c>
      <c r="F1750" s="230" t="s">
        <v>1207</v>
      </c>
      <c r="G1750" s="231" t="s">
        <v>129</v>
      </c>
      <c r="H1750" s="232">
        <v>320</v>
      </c>
      <c r="I1750" s="233"/>
      <c r="J1750" s="234">
        <f>ROUND(I1750*H1750,2)</f>
        <v>0</v>
      </c>
      <c r="K1750" s="230" t="s">
        <v>130</v>
      </c>
      <c r="L1750" s="38"/>
      <c r="M1750" s="235" t="s">
        <v>1</v>
      </c>
      <c r="N1750" s="236" t="s">
        <v>39</v>
      </c>
      <c r="O1750" s="70"/>
      <c r="P1750" s="187">
        <f>O1750*H1750</f>
        <v>0</v>
      </c>
      <c r="Q1750" s="187">
        <v>0</v>
      </c>
      <c r="R1750" s="187">
        <f>Q1750*H1750</f>
        <v>0</v>
      </c>
      <c r="S1750" s="187">
        <v>0</v>
      </c>
      <c r="T1750" s="188">
        <f>S1750*H1750</f>
        <v>0</v>
      </c>
      <c r="U1750" s="33"/>
      <c r="V1750" s="33"/>
      <c r="W1750" s="33"/>
      <c r="X1750" s="33"/>
      <c r="Y1750" s="33"/>
      <c r="Z1750" s="33"/>
      <c r="AA1750" s="33"/>
      <c r="AB1750" s="33"/>
      <c r="AC1750" s="33"/>
      <c r="AD1750" s="33"/>
      <c r="AE1750" s="33"/>
      <c r="AR1750" s="189" t="s">
        <v>132</v>
      </c>
      <c r="AT1750" s="189" t="s">
        <v>769</v>
      </c>
      <c r="AU1750" s="189" t="s">
        <v>82</v>
      </c>
      <c r="AY1750" s="16" t="s">
        <v>125</v>
      </c>
      <c r="BE1750" s="190">
        <f>IF(N1750="základní",J1750,0)</f>
        <v>0</v>
      </c>
      <c r="BF1750" s="190">
        <f>IF(N1750="snížená",J1750,0)</f>
        <v>0</v>
      </c>
      <c r="BG1750" s="190">
        <f>IF(N1750="zákl. přenesená",J1750,0)</f>
        <v>0</v>
      </c>
      <c r="BH1750" s="190">
        <f>IF(N1750="sníž. přenesená",J1750,0)</f>
        <v>0</v>
      </c>
      <c r="BI1750" s="190">
        <f>IF(N1750="nulová",J1750,0)</f>
        <v>0</v>
      </c>
      <c r="BJ1750" s="16" t="s">
        <v>82</v>
      </c>
      <c r="BK1750" s="190">
        <f>ROUND(I1750*H1750,2)</f>
        <v>0</v>
      </c>
      <c r="BL1750" s="16" t="s">
        <v>132</v>
      </c>
      <c r="BM1750" s="189" t="s">
        <v>1208</v>
      </c>
    </row>
    <row r="1751" spans="1:65" s="2" customFormat="1" ht="39">
      <c r="A1751" s="33"/>
      <c r="B1751" s="34"/>
      <c r="C1751" s="35"/>
      <c r="D1751" s="191" t="s">
        <v>134</v>
      </c>
      <c r="E1751" s="35"/>
      <c r="F1751" s="192" t="s">
        <v>1209</v>
      </c>
      <c r="G1751" s="35"/>
      <c r="H1751" s="35"/>
      <c r="I1751" s="193"/>
      <c r="J1751" s="35"/>
      <c r="K1751" s="35"/>
      <c r="L1751" s="38"/>
      <c r="M1751" s="194"/>
      <c r="N1751" s="195"/>
      <c r="O1751" s="70"/>
      <c r="P1751" s="70"/>
      <c r="Q1751" s="70"/>
      <c r="R1751" s="70"/>
      <c r="S1751" s="70"/>
      <c r="T1751" s="71"/>
      <c r="U1751" s="33"/>
      <c r="V1751" s="33"/>
      <c r="W1751" s="33"/>
      <c r="X1751" s="33"/>
      <c r="Y1751" s="33"/>
      <c r="Z1751" s="33"/>
      <c r="AA1751" s="33"/>
      <c r="AB1751" s="33"/>
      <c r="AC1751" s="33"/>
      <c r="AD1751" s="33"/>
      <c r="AE1751" s="33"/>
      <c r="AT1751" s="16" t="s">
        <v>134</v>
      </c>
      <c r="AU1751" s="16" t="s">
        <v>82</v>
      </c>
    </row>
    <row r="1752" spans="1:65" s="12" customFormat="1">
      <c r="B1752" s="196"/>
      <c r="C1752" s="197"/>
      <c r="D1752" s="191" t="s">
        <v>135</v>
      </c>
      <c r="E1752" s="198" t="s">
        <v>1</v>
      </c>
      <c r="F1752" s="199" t="s">
        <v>702</v>
      </c>
      <c r="G1752" s="197"/>
      <c r="H1752" s="198" t="s">
        <v>1</v>
      </c>
      <c r="I1752" s="200"/>
      <c r="J1752" s="197"/>
      <c r="K1752" s="197"/>
      <c r="L1752" s="201"/>
      <c r="M1752" s="202"/>
      <c r="N1752" s="203"/>
      <c r="O1752" s="203"/>
      <c r="P1752" s="203"/>
      <c r="Q1752" s="203"/>
      <c r="R1752" s="203"/>
      <c r="S1752" s="203"/>
      <c r="T1752" s="204"/>
      <c r="AT1752" s="205" t="s">
        <v>135</v>
      </c>
      <c r="AU1752" s="205" t="s">
        <v>82</v>
      </c>
      <c r="AV1752" s="12" t="s">
        <v>82</v>
      </c>
      <c r="AW1752" s="12" t="s">
        <v>30</v>
      </c>
      <c r="AX1752" s="12" t="s">
        <v>74</v>
      </c>
      <c r="AY1752" s="205" t="s">
        <v>125</v>
      </c>
    </row>
    <row r="1753" spans="1:65" s="13" customFormat="1">
      <c r="B1753" s="206"/>
      <c r="C1753" s="207"/>
      <c r="D1753" s="191" t="s">
        <v>135</v>
      </c>
      <c r="E1753" s="208" t="s">
        <v>1</v>
      </c>
      <c r="F1753" s="209" t="s">
        <v>708</v>
      </c>
      <c r="G1753" s="207"/>
      <c r="H1753" s="210">
        <v>320</v>
      </c>
      <c r="I1753" s="211"/>
      <c r="J1753" s="207"/>
      <c r="K1753" s="207"/>
      <c r="L1753" s="212"/>
      <c r="M1753" s="213"/>
      <c r="N1753" s="214"/>
      <c r="O1753" s="214"/>
      <c r="P1753" s="214"/>
      <c r="Q1753" s="214"/>
      <c r="R1753" s="214"/>
      <c r="S1753" s="214"/>
      <c r="T1753" s="215"/>
      <c r="AT1753" s="216" t="s">
        <v>135</v>
      </c>
      <c r="AU1753" s="216" t="s">
        <v>82</v>
      </c>
      <c r="AV1753" s="13" t="s">
        <v>84</v>
      </c>
      <c r="AW1753" s="13" t="s">
        <v>30</v>
      </c>
      <c r="AX1753" s="13" t="s">
        <v>74</v>
      </c>
      <c r="AY1753" s="216" t="s">
        <v>125</v>
      </c>
    </row>
    <row r="1754" spans="1:65" s="14" customFormat="1">
      <c r="B1754" s="217"/>
      <c r="C1754" s="218"/>
      <c r="D1754" s="191" t="s">
        <v>135</v>
      </c>
      <c r="E1754" s="219" t="s">
        <v>1</v>
      </c>
      <c r="F1754" s="220" t="s">
        <v>138</v>
      </c>
      <c r="G1754" s="218"/>
      <c r="H1754" s="221">
        <v>320</v>
      </c>
      <c r="I1754" s="222"/>
      <c r="J1754" s="218"/>
      <c r="K1754" s="218"/>
      <c r="L1754" s="223"/>
      <c r="M1754" s="224"/>
      <c r="N1754" s="225"/>
      <c r="O1754" s="225"/>
      <c r="P1754" s="225"/>
      <c r="Q1754" s="225"/>
      <c r="R1754" s="225"/>
      <c r="S1754" s="225"/>
      <c r="T1754" s="226"/>
      <c r="AT1754" s="227" t="s">
        <v>135</v>
      </c>
      <c r="AU1754" s="227" t="s">
        <v>82</v>
      </c>
      <c r="AV1754" s="14" t="s">
        <v>132</v>
      </c>
      <c r="AW1754" s="14" t="s">
        <v>30</v>
      </c>
      <c r="AX1754" s="14" t="s">
        <v>82</v>
      </c>
      <c r="AY1754" s="227" t="s">
        <v>125</v>
      </c>
    </row>
    <row r="1755" spans="1:65" s="2" customFormat="1" ht="24.2" customHeight="1">
      <c r="A1755" s="33"/>
      <c r="B1755" s="34"/>
      <c r="C1755" s="228" t="s">
        <v>1210</v>
      </c>
      <c r="D1755" s="228" t="s">
        <v>769</v>
      </c>
      <c r="E1755" s="229" t="s">
        <v>1211</v>
      </c>
      <c r="F1755" s="230" t="s">
        <v>1212</v>
      </c>
      <c r="G1755" s="231" t="s">
        <v>727</v>
      </c>
      <c r="H1755" s="232">
        <v>62</v>
      </c>
      <c r="I1755" s="233"/>
      <c r="J1755" s="234">
        <f>ROUND(I1755*H1755,2)</f>
        <v>0</v>
      </c>
      <c r="K1755" s="230" t="s">
        <v>130</v>
      </c>
      <c r="L1755" s="38"/>
      <c r="M1755" s="235" t="s">
        <v>1</v>
      </c>
      <c r="N1755" s="236" t="s">
        <v>39</v>
      </c>
      <c r="O1755" s="70"/>
      <c r="P1755" s="187">
        <f>O1755*H1755</f>
        <v>0</v>
      </c>
      <c r="Q1755" s="187">
        <v>0</v>
      </c>
      <c r="R1755" s="187">
        <f>Q1755*H1755</f>
        <v>0</v>
      </c>
      <c r="S1755" s="187">
        <v>0</v>
      </c>
      <c r="T1755" s="188">
        <f>S1755*H1755</f>
        <v>0</v>
      </c>
      <c r="U1755" s="33"/>
      <c r="V1755" s="33"/>
      <c r="W1755" s="33"/>
      <c r="X1755" s="33"/>
      <c r="Y1755" s="33"/>
      <c r="Z1755" s="33"/>
      <c r="AA1755" s="33"/>
      <c r="AB1755" s="33"/>
      <c r="AC1755" s="33"/>
      <c r="AD1755" s="33"/>
      <c r="AE1755" s="33"/>
      <c r="AR1755" s="189" t="s">
        <v>132</v>
      </c>
      <c r="AT1755" s="189" t="s">
        <v>769</v>
      </c>
      <c r="AU1755" s="189" t="s">
        <v>82</v>
      </c>
      <c r="AY1755" s="16" t="s">
        <v>125</v>
      </c>
      <c r="BE1755" s="190">
        <f>IF(N1755="základní",J1755,0)</f>
        <v>0</v>
      </c>
      <c r="BF1755" s="190">
        <f>IF(N1755="snížená",J1755,0)</f>
        <v>0</v>
      </c>
      <c r="BG1755" s="190">
        <f>IF(N1755="zákl. přenesená",J1755,0)</f>
        <v>0</v>
      </c>
      <c r="BH1755" s="190">
        <f>IF(N1755="sníž. přenesená",J1755,0)</f>
        <v>0</v>
      </c>
      <c r="BI1755" s="190">
        <f>IF(N1755="nulová",J1755,0)</f>
        <v>0</v>
      </c>
      <c r="BJ1755" s="16" t="s">
        <v>82</v>
      </c>
      <c r="BK1755" s="190">
        <f>ROUND(I1755*H1755,2)</f>
        <v>0</v>
      </c>
      <c r="BL1755" s="16" t="s">
        <v>132</v>
      </c>
      <c r="BM1755" s="189" t="s">
        <v>1213</v>
      </c>
    </row>
    <row r="1756" spans="1:65" s="2" customFormat="1" ht="48.75">
      <c r="A1756" s="33"/>
      <c r="B1756" s="34"/>
      <c r="C1756" s="35"/>
      <c r="D1756" s="191" t="s">
        <v>134</v>
      </c>
      <c r="E1756" s="35"/>
      <c r="F1756" s="192" t="s">
        <v>1214</v>
      </c>
      <c r="G1756" s="35"/>
      <c r="H1756" s="35"/>
      <c r="I1756" s="193"/>
      <c r="J1756" s="35"/>
      <c r="K1756" s="35"/>
      <c r="L1756" s="38"/>
      <c r="M1756" s="194"/>
      <c r="N1756" s="195"/>
      <c r="O1756" s="70"/>
      <c r="P1756" s="70"/>
      <c r="Q1756" s="70"/>
      <c r="R1756" s="70"/>
      <c r="S1756" s="70"/>
      <c r="T1756" s="71"/>
      <c r="U1756" s="33"/>
      <c r="V1756" s="33"/>
      <c r="W1756" s="33"/>
      <c r="X1756" s="33"/>
      <c r="Y1756" s="33"/>
      <c r="Z1756" s="33"/>
      <c r="AA1756" s="33"/>
      <c r="AB1756" s="33"/>
      <c r="AC1756" s="33"/>
      <c r="AD1756" s="33"/>
      <c r="AE1756" s="33"/>
      <c r="AT1756" s="16" t="s">
        <v>134</v>
      </c>
      <c r="AU1756" s="16" t="s">
        <v>82</v>
      </c>
    </row>
    <row r="1757" spans="1:65" s="12" customFormat="1">
      <c r="B1757" s="196"/>
      <c r="C1757" s="197"/>
      <c r="D1757" s="191" t="s">
        <v>135</v>
      </c>
      <c r="E1757" s="198" t="s">
        <v>1</v>
      </c>
      <c r="F1757" s="199" t="s">
        <v>193</v>
      </c>
      <c r="G1757" s="197"/>
      <c r="H1757" s="198" t="s">
        <v>1</v>
      </c>
      <c r="I1757" s="200"/>
      <c r="J1757" s="197"/>
      <c r="K1757" s="197"/>
      <c r="L1757" s="201"/>
      <c r="M1757" s="202"/>
      <c r="N1757" s="203"/>
      <c r="O1757" s="203"/>
      <c r="P1757" s="203"/>
      <c r="Q1757" s="203"/>
      <c r="R1757" s="203"/>
      <c r="S1757" s="203"/>
      <c r="T1757" s="204"/>
      <c r="AT1757" s="205" t="s">
        <v>135</v>
      </c>
      <c r="AU1757" s="205" t="s">
        <v>82</v>
      </c>
      <c r="AV1757" s="12" t="s">
        <v>82</v>
      </c>
      <c r="AW1757" s="12" t="s">
        <v>30</v>
      </c>
      <c r="AX1757" s="12" t="s">
        <v>74</v>
      </c>
      <c r="AY1757" s="205" t="s">
        <v>125</v>
      </c>
    </row>
    <row r="1758" spans="1:65" s="13" customFormat="1">
      <c r="B1758" s="206"/>
      <c r="C1758" s="207"/>
      <c r="D1758" s="191" t="s">
        <v>135</v>
      </c>
      <c r="E1758" s="208" t="s">
        <v>1</v>
      </c>
      <c r="F1758" s="209" t="s">
        <v>1215</v>
      </c>
      <c r="G1758" s="207"/>
      <c r="H1758" s="210">
        <v>19.55</v>
      </c>
      <c r="I1758" s="211"/>
      <c r="J1758" s="207"/>
      <c r="K1758" s="207"/>
      <c r="L1758" s="212"/>
      <c r="M1758" s="213"/>
      <c r="N1758" s="214"/>
      <c r="O1758" s="214"/>
      <c r="P1758" s="214"/>
      <c r="Q1758" s="214"/>
      <c r="R1758" s="214"/>
      <c r="S1758" s="214"/>
      <c r="T1758" s="215"/>
      <c r="AT1758" s="216" t="s">
        <v>135</v>
      </c>
      <c r="AU1758" s="216" t="s">
        <v>82</v>
      </c>
      <c r="AV1758" s="13" t="s">
        <v>84</v>
      </c>
      <c r="AW1758" s="13" t="s">
        <v>30</v>
      </c>
      <c r="AX1758" s="13" t="s">
        <v>74</v>
      </c>
      <c r="AY1758" s="216" t="s">
        <v>125</v>
      </c>
    </row>
    <row r="1759" spans="1:65" s="12" customFormat="1">
      <c r="B1759" s="196"/>
      <c r="C1759" s="197"/>
      <c r="D1759" s="191" t="s">
        <v>135</v>
      </c>
      <c r="E1759" s="198" t="s">
        <v>1</v>
      </c>
      <c r="F1759" s="199" t="s">
        <v>1087</v>
      </c>
      <c r="G1759" s="197"/>
      <c r="H1759" s="198" t="s">
        <v>1</v>
      </c>
      <c r="I1759" s="200"/>
      <c r="J1759" s="197"/>
      <c r="K1759" s="197"/>
      <c r="L1759" s="201"/>
      <c r="M1759" s="202"/>
      <c r="N1759" s="203"/>
      <c r="O1759" s="203"/>
      <c r="P1759" s="203"/>
      <c r="Q1759" s="203"/>
      <c r="R1759" s="203"/>
      <c r="S1759" s="203"/>
      <c r="T1759" s="204"/>
      <c r="AT1759" s="205" t="s">
        <v>135</v>
      </c>
      <c r="AU1759" s="205" t="s">
        <v>82</v>
      </c>
      <c r="AV1759" s="12" t="s">
        <v>82</v>
      </c>
      <c r="AW1759" s="12" t="s">
        <v>30</v>
      </c>
      <c r="AX1759" s="12" t="s">
        <v>74</v>
      </c>
      <c r="AY1759" s="205" t="s">
        <v>125</v>
      </c>
    </row>
    <row r="1760" spans="1:65" s="13" customFormat="1">
      <c r="B1760" s="206"/>
      <c r="C1760" s="207"/>
      <c r="D1760" s="191" t="s">
        <v>135</v>
      </c>
      <c r="E1760" s="208" t="s">
        <v>1</v>
      </c>
      <c r="F1760" s="209" t="s">
        <v>1216</v>
      </c>
      <c r="G1760" s="207"/>
      <c r="H1760" s="210">
        <v>42.45</v>
      </c>
      <c r="I1760" s="211"/>
      <c r="J1760" s="207"/>
      <c r="K1760" s="207"/>
      <c r="L1760" s="212"/>
      <c r="M1760" s="213"/>
      <c r="N1760" s="214"/>
      <c r="O1760" s="214"/>
      <c r="P1760" s="214"/>
      <c r="Q1760" s="214"/>
      <c r="R1760" s="214"/>
      <c r="S1760" s="214"/>
      <c r="T1760" s="215"/>
      <c r="AT1760" s="216" t="s">
        <v>135</v>
      </c>
      <c r="AU1760" s="216" t="s">
        <v>82</v>
      </c>
      <c r="AV1760" s="13" t="s">
        <v>84</v>
      </c>
      <c r="AW1760" s="13" t="s">
        <v>30</v>
      </c>
      <c r="AX1760" s="13" t="s">
        <v>74</v>
      </c>
      <c r="AY1760" s="216" t="s">
        <v>125</v>
      </c>
    </row>
    <row r="1761" spans="1:65" s="14" customFormat="1">
      <c r="B1761" s="217"/>
      <c r="C1761" s="218"/>
      <c r="D1761" s="191" t="s">
        <v>135</v>
      </c>
      <c r="E1761" s="219" t="s">
        <v>1</v>
      </c>
      <c r="F1761" s="220" t="s">
        <v>138</v>
      </c>
      <c r="G1761" s="218"/>
      <c r="H1761" s="221">
        <v>62</v>
      </c>
      <c r="I1761" s="222"/>
      <c r="J1761" s="218"/>
      <c r="K1761" s="218"/>
      <c r="L1761" s="223"/>
      <c r="M1761" s="224"/>
      <c r="N1761" s="225"/>
      <c r="O1761" s="225"/>
      <c r="P1761" s="225"/>
      <c r="Q1761" s="225"/>
      <c r="R1761" s="225"/>
      <c r="S1761" s="225"/>
      <c r="T1761" s="226"/>
      <c r="AT1761" s="227" t="s">
        <v>135</v>
      </c>
      <c r="AU1761" s="227" t="s">
        <v>82</v>
      </c>
      <c r="AV1761" s="14" t="s">
        <v>132</v>
      </c>
      <c r="AW1761" s="14" t="s">
        <v>30</v>
      </c>
      <c r="AX1761" s="14" t="s">
        <v>82</v>
      </c>
      <c r="AY1761" s="227" t="s">
        <v>125</v>
      </c>
    </row>
    <row r="1762" spans="1:65" s="2" customFormat="1" ht="21.75" customHeight="1">
      <c r="A1762" s="33"/>
      <c r="B1762" s="34"/>
      <c r="C1762" s="228" t="s">
        <v>1217</v>
      </c>
      <c r="D1762" s="228" t="s">
        <v>769</v>
      </c>
      <c r="E1762" s="229" t="s">
        <v>1218</v>
      </c>
      <c r="F1762" s="230" t="s">
        <v>1219</v>
      </c>
      <c r="G1762" s="231" t="s">
        <v>727</v>
      </c>
      <c r="H1762" s="232">
        <v>64.262</v>
      </c>
      <c r="I1762" s="233"/>
      <c r="J1762" s="234">
        <f>ROUND(I1762*H1762,2)</f>
        <v>0</v>
      </c>
      <c r="K1762" s="230" t="s">
        <v>130</v>
      </c>
      <c r="L1762" s="38"/>
      <c r="M1762" s="235" t="s">
        <v>1</v>
      </c>
      <c r="N1762" s="236" t="s">
        <v>39</v>
      </c>
      <c r="O1762" s="70"/>
      <c r="P1762" s="187">
        <f>O1762*H1762</f>
        <v>0</v>
      </c>
      <c r="Q1762" s="187">
        <v>0</v>
      </c>
      <c r="R1762" s="187">
        <f>Q1762*H1762</f>
        <v>0</v>
      </c>
      <c r="S1762" s="187">
        <v>0</v>
      </c>
      <c r="T1762" s="188">
        <f>S1762*H1762</f>
        <v>0</v>
      </c>
      <c r="U1762" s="33"/>
      <c r="V1762" s="33"/>
      <c r="W1762" s="33"/>
      <c r="X1762" s="33"/>
      <c r="Y1762" s="33"/>
      <c r="Z1762" s="33"/>
      <c r="AA1762" s="33"/>
      <c r="AB1762" s="33"/>
      <c r="AC1762" s="33"/>
      <c r="AD1762" s="33"/>
      <c r="AE1762" s="33"/>
      <c r="AR1762" s="189" t="s">
        <v>132</v>
      </c>
      <c r="AT1762" s="189" t="s">
        <v>769</v>
      </c>
      <c r="AU1762" s="189" t="s">
        <v>82</v>
      </c>
      <c r="AY1762" s="16" t="s">
        <v>125</v>
      </c>
      <c r="BE1762" s="190">
        <f>IF(N1762="základní",J1762,0)</f>
        <v>0</v>
      </c>
      <c r="BF1762" s="190">
        <f>IF(N1762="snížená",J1762,0)</f>
        <v>0</v>
      </c>
      <c r="BG1762" s="190">
        <f>IF(N1762="zákl. přenesená",J1762,0)</f>
        <v>0</v>
      </c>
      <c r="BH1762" s="190">
        <f>IF(N1762="sníž. přenesená",J1762,0)</f>
        <v>0</v>
      </c>
      <c r="BI1762" s="190">
        <f>IF(N1762="nulová",J1762,0)</f>
        <v>0</v>
      </c>
      <c r="BJ1762" s="16" t="s">
        <v>82</v>
      </c>
      <c r="BK1762" s="190">
        <f>ROUND(I1762*H1762,2)</f>
        <v>0</v>
      </c>
      <c r="BL1762" s="16" t="s">
        <v>132</v>
      </c>
      <c r="BM1762" s="189" t="s">
        <v>1220</v>
      </c>
    </row>
    <row r="1763" spans="1:65" s="2" customFormat="1" ht="48.75">
      <c r="A1763" s="33"/>
      <c r="B1763" s="34"/>
      <c r="C1763" s="35"/>
      <c r="D1763" s="191" t="s">
        <v>134</v>
      </c>
      <c r="E1763" s="35"/>
      <c r="F1763" s="192" t="s">
        <v>1221</v>
      </c>
      <c r="G1763" s="35"/>
      <c r="H1763" s="35"/>
      <c r="I1763" s="193"/>
      <c r="J1763" s="35"/>
      <c r="K1763" s="35"/>
      <c r="L1763" s="38"/>
      <c r="M1763" s="194"/>
      <c r="N1763" s="195"/>
      <c r="O1763" s="70"/>
      <c r="P1763" s="70"/>
      <c r="Q1763" s="70"/>
      <c r="R1763" s="70"/>
      <c r="S1763" s="70"/>
      <c r="T1763" s="71"/>
      <c r="U1763" s="33"/>
      <c r="V1763" s="33"/>
      <c r="W1763" s="33"/>
      <c r="X1763" s="33"/>
      <c r="Y1763" s="33"/>
      <c r="Z1763" s="33"/>
      <c r="AA1763" s="33"/>
      <c r="AB1763" s="33"/>
      <c r="AC1763" s="33"/>
      <c r="AD1763" s="33"/>
      <c r="AE1763" s="33"/>
      <c r="AT1763" s="16" t="s">
        <v>134</v>
      </c>
      <c r="AU1763" s="16" t="s">
        <v>82</v>
      </c>
    </row>
    <row r="1764" spans="1:65" s="12" customFormat="1">
      <c r="B1764" s="196"/>
      <c r="C1764" s="197"/>
      <c r="D1764" s="191" t="s">
        <v>135</v>
      </c>
      <c r="E1764" s="198" t="s">
        <v>1</v>
      </c>
      <c r="F1764" s="199" t="s">
        <v>193</v>
      </c>
      <c r="G1764" s="197"/>
      <c r="H1764" s="198" t="s">
        <v>1</v>
      </c>
      <c r="I1764" s="200"/>
      <c r="J1764" s="197"/>
      <c r="K1764" s="197"/>
      <c r="L1764" s="201"/>
      <c r="M1764" s="202"/>
      <c r="N1764" s="203"/>
      <c r="O1764" s="203"/>
      <c r="P1764" s="203"/>
      <c r="Q1764" s="203"/>
      <c r="R1764" s="203"/>
      <c r="S1764" s="203"/>
      <c r="T1764" s="204"/>
      <c r="AT1764" s="205" t="s">
        <v>135</v>
      </c>
      <c r="AU1764" s="205" t="s">
        <v>82</v>
      </c>
      <c r="AV1764" s="12" t="s">
        <v>82</v>
      </c>
      <c r="AW1764" s="12" t="s">
        <v>30</v>
      </c>
      <c r="AX1764" s="12" t="s">
        <v>74</v>
      </c>
      <c r="AY1764" s="205" t="s">
        <v>125</v>
      </c>
    </row>
    <row r="1765" spans="1:65" s="13" customFormat="1">
      <c r="B1765" s="206"/>
      <c r="C1765" s="207"/>
      <c r="D1765" s="191" t="s">
        <v>135</v>
      </c>
      <c r="E1765" s="208" t="s">
        <v>1</v>
      </c>
      <c r="F1765" s="209" t="s">
        <v>1215</v>
      </c>
      <c r="G1765" s="207"/>
      <c r="H1765" s="210">
        <v>19.55</v>
      </c>
      <c r="I1765" s="211"/>
      <c r="J1765" s="207"/>
      <c r="K1765" s="207"/>
      <c r="L1765" s="212"/>
      <c r="M1765" s="213"/>
      <c r="N1765" s="214"/>
      <c r="O1765" s="214"/>
      <c r="P1765" s="214"/>
      <c r="Q1765" s="214"/>
      <c r="R1765" s="214"/>
      <c r="S1765" s="214"/>
      <c r="T1765" s="215"/>
      <c r="AT1765" s="216" t="s">
        <v>135</v>
      </c>
      <c r="AU1765" s="216" t="s">
        <v>82</v>
      </c>
      <c r="AV1765" s="13" t="s">
        <v>84</v>
      </c>
      <c r="AW1765" s="13" t="s">
        <v>30</v>
      </c>
      <c r="AX1765" s="13" t="s">
        <v>74</v>
      </c>
      <c r="AY1765" s="216" t="s">
        <v>125</v>
      </c>
    </row>
    <row r="1766" spans="1:65" s="12" customFormat="1">
      <c r="B1766" s="196"/>
      <c r="C1766" s="197"/>
      <c r="D1766" s="191" t="s">
        <v>135</v>
      </c>
      <c r="E1766" s="198" t="s">
        <v>1</v>
      </c>
      <c r="F1766" s="199" t="s">
        <v>1087</v>
      </c>
      <c r="G1766" s="197"/>
      <c r="H1766" s="198" t="s">
        <v>1</v>
      </c>
      <c r="I1766" s="200"/>
      <c r="J1766" s="197"/>
      <c r="K1766" s="197"/>
      <c r="L1766" s="201"/>
      <c r="M1766" s="202"/>
      <c r="N1766" s="203"/>
      <c r="O1766" s="203"/>
      <c r="P1766" s="203"/>
      <c r="Q1766" s="203"/>
      <c r="R1766" s="203"/>
      <c r="S1766" s="203"/>
      <c r="T1766" s="204"/>
      <c r="AT1766" s="205" t="s">
        <v>135</v>
      </c>
      <c r="AU1766" s="205" t="s">
        <v>82</v>
      </c>
      <c r="AV1766" s="12" t="s">
        <v>82</v>
      </c>
      <c r="AW1766" s="12" t="s">
        <v>30</v>
      </c>
      <c r="AX1766" s="12" t="s">
        <v>74</v>
      </c>
      <c r="AY1766" s="205" t="s">
        <v>125</v>
      </c>
    </row>
    <row r="1767" spans="1:65" s="13" customFormat="1">
      <c r="B1767" s="206"/>
      <c r="C1767" s="207"/>
      <c r="D1767" s="191" t="s">
        <v>135</v>
      </c>
      <c r="E1767" s="208" t="s">
        <v>1</v>
      </c>
      <c r="F1767" s="209" t="s">
        <v>1222</v>
      </c>
      <c r="G1767" s="207"/>
      <c r="H1767" s="210">
        <v>44.712000000000003</v>
      </c>
      <c r="I1767" s="211"/>
      <c r="J1767" s="207"/>
      <c r="K1767" s="207"/>
      <c r="L1767" s="212"/>
      <c r="M1767" s="213"/>
      <c r="N1767" s="214"/>
      <c r="O1767" s="214"/>
      <c r="P1767" s="214"/>
      <c r="Q1767" s="214"/>
      <c r="R1767" s="214"/>
      <c r="S1767" s="214"/>
      <c r="T1767" s="215"/>
      <c r="AT1767" s="216" t="s">
        <v>135</v>
      </c>
      <c r="AU1767" s="216" t="s">
        <v>82</v>
      </c>
      <c r="AV1767" s="13" t="s">
        <v>84</v>
      </c>
      <c r="AW1767" s="13" t="s">
        <v>30</v>
      </c>
      <c r="AX1767" s="13" t="s">
        <v>74</v>
      </c>
      <c r="AY1767" s="216" t="s">
        <v>125</v>
      </c>
    </row>
    <row r="1768" spans="1:65" s="14" customFormat="1">
      <c r="B1768" s="217"/>
      <c r="C1768" s="218"/>
      <c r="D1768" s="191" t="s">
        <v>135</v>
      </c>
      <c r="E1768" s="219" t="s">
        <v>1</v>
      </c>
      <c r="F1768" s="220" t="s">
        <v>138</v>
      </c>
      <c r="G1768" s="218"/>
      <c r="H1768" s="221">
        <v>64.262</v>
      </c>
      <c r="I1768" s="222"/>
      <c r="J1768" s="218"/>
      <c r="K1768" s="218"/>
      <c r="L1768" s="223"/>
      <c r="M1768" s="224"/>
      <c r="N1768" s="225"/>
      <c r="O1768" s="225"/>
      <c r="P1768" s="225"/>
      <c r="Q1768" s="225"/>
      <c r="R1768" s="225"/>
      <c r="S1768" s="225"/>
      <c r="T1768" s="226"/>
      <c r="AT1768" s="227" t="s">
        <v>135</v>
      </c>
      <c r="AU1768" s="227" t="s">
        <v>82</v>
      </c>
      <c r="AV1768" s="14" t="s">
        <v>132</v>
      </c>
      <c r="AW1768" s="14" t="s">
        <v>30</v>
      </c>
      <c r="AX1768" s="14" t="s">
        <v>82</v>
      </c>
      <c r="AY1768" s="227" t="s">
        <v>125</v>
      </c>
    </row>
    <row r="1769" spans="1:65" s="2" customFormat="1" ht="16.5" customHeight="1">
      <c r="A1769" s="33"/>
      <c r="B1769" s="34"/>
      <c r="C1769" s="228" t="s">
        <v>1223</v>
      </c>
      <c r="D1769" s="228" t="s">
        <v>769</v>
      </c>
      <c r="E1769" s="229" t="s">
        <v>1224</v>
      </c>
      <c r="F1769" s="230" t="s">
        <v>1225</v>
      </c>
      <c r="G1769" s="231" t="s">
        <v>159</v>
      </c>
      <c r="H1769" s="232">
        <v>1</v>
      </c>
      <c r="I1769" s="233"/>
      <c r="J1769" s="234">
        <f>ROUND(I1769*H1769,2)</f>
        <v>0</v>
      </c>
      <c r="K1769" s="230" t="s">
        <v>130</v>
      </c>
      <c r="L1769" s="38"/>
      <c r="M1769" s="235" t="s">
        <v>1</v>
      </c>
      <c r="N1769" s="236" t="s">
        <v>39</v>
      </c>
      <c r="O1769" s="70"/>
      <c r="P1769" s="187">
        <f>O1769*H1769</f>
        <v>0</v>
      </c>
      <c r="Q1769" s="187">
        <v>0</v>
      </c>
      <c r="R1769" s="187">
        <f>Q1769*H1769</f>
        <v>0</v>
      </c>
      <c r="S1769" s="187">
        <v>0</v>
      </c>
      <c r="T1769" s="188">
        <f>S1769*H1769</f>
        <v>0</v>
      </c>
      <c r="U1769" s="33"/>
      <c r="V1769" s="33"/>
      <c r="W1769" s="33"/>
      <c r="X1769" s="33"/>
      <c r="Y1769" s="33"/>
      <c r="Z1769" s="33"/>
      <c r="AA1769" s="33"/>
      <c r="AB1769" s="33"/>
      <c r="AC1769" s="33"/>
      <c r="AD1769" s="33"/>
      <c r="AE1769" s="33"/>
      <c r="AR1769" s="189" t="s">
        <v>132</v>
      </c>
      <c r="AT1769" s="189" t="s">
        <v>769</v>
      </c>
      <c r="AU1769" s="189" t="s">
        <v>82</v>
      </c>
      <c r="AY1769" s="16" t="s">
        <v>125</v>
      </c>
      <c r="BE1769" s="190">
        <f>IF(N1769="základní",J1769,0)</f>
        <v>0</v>
      </c>
      <c r="BF1769" s="190">
        <f>IF(N1769="snížená",J1769,0)</f>
        <v>0</v>
      </c>
      <c r="BG1769" s="190">
        <f>IF(N1769="zákl. přenesená",J1769,0)</f>
        <v>0</v>
      </c>
      <c r="BH1769" s="190">
        <f>IF(N1769="sníž. přenesená",J1769,0)</f>
        <v>0</v>
      </c>
      <c r="BI1769" s="190">
        <f>IF(N1769="nulová",J1769,0)</f>
        <v>0</v>
      </c>
      <c r="BJ1769" s="16" t="s">
        <v>82</v>
      </c>
      <c r="BK1769" s="190">
        <f>ROUND(I1769*H1769,2)</f>
        <v>0</v>
      </c>
      <c r="BL1769" s="16" t="s">
        <v>132</v>
      </c>
      <c r="BM1769" s="189" t="s">
        <v>1226</v>
      </c>
    </row>
    <row r="1770" spans="1:65" s="2" customFormat="1" ht="29.25">
      <c r="A1770" s="33"/>
      <c r="B1770" s="34"/>
      <c r="C1770" s="35"/>
      <c r="D1770" s="191" t="s">
        <v>134</v>
      </c>
      <c r="E1770" s="35"/>
      <c r="F1770" s="192" t="s">
        <v>1227</v>
      </c>
      <c r="G1770" s="35"/>
      <c r="H1770" s="35"/>
      <c r="I1770" s="193"/>
      <c r="J1770" s="35"/>
      <c r="K1770" s="35"/>
      <c r="L1770" s="38"/>
      <c r="M1770" s="194"/>
      <c r="N1770" s="195"/>
      <c r="O1770" s="70"/>
      <c r="P1770" s="70"/>
      <c r="Q1770" s="70"/>
      <c r="R1770" s="70"/>
      <c r="S1770" s="70"/>
      <c r="T1770" s="71"/>
      <c r="U1770" s="33"/>
      <c r="V1770" s="33"/>
      <c r="W1770" s="33"/>
      <c r="X1770" s="33"/>
      <c r="Y1770" s="33"/>
      <c r="Z1770" s="33"/>
      <c r="AA1770" s="33"/>
      <c r="AB1770" s="33"/>
      <c r="AC1770" s="33"/>
      <c r="AD1770" s="33"/>
      <c r="AE1770" s="33"/>
      <c r="AT1770" s="16" t="s">
        <v>134</v>
      </c>
      <c r="AU1770" s="16" t="s">
        <v>82</v>
      </c>
    </row>
    <row r="1771" spans="1:65" s="12" customFormat="1">
      <c r="B1771" s="196"/>
      <c r="C1771" s="197"/>
      <c r="D1771" s="191" t="s">
        <v>135</v>
      </c>
      <c r="E1771" s="198" t="s">
        <v>1</v>
      </c>
      <c r="F1771" s="199" t="s">
        <v>513</v>
      </c>
      <c r="G1771" s="197"/>
      <c r="H1771" s="198" t="s">
        <v>1</v>
      </c>
      <c r="I1771" s="200"/>
      <c r="J1771" s="197"/>
      <c r="K1771" s="197"/>
      <c r="L1771" s="201"/>
      <c r="M1771" s="202"/>
      <c r="N1771" s="203"/>
      <c r="O1771" s="203"/>
      <c r="P1771" s="203"/>
      <c r="Q1771" s="203"/>
      <c r="R1771" s="203"/>
      <c r="S1771" s="203"/>
      <c r="T1771" s="204"/>
      <c r="AT1771" s="205" t="s">
        <v>135</v>
      </c>
      <c r="AU1771" s="205" t="s">
        <v>82</v>
      </c>
      <c r="AV1771" s="12" t="s">
        <v>82</v>
      </c>
      <c r="AW1771" s="12" t="s">
        <v>30</v>
      </c>
      <c r="AX1771" s="12" t="s">
        <v>74</v>
      </c>
      <c r="AY1771" s="205" t="s">
        <v>125</v>
      </c>
    </row>
    <row r="1772" spans="1:65" s="13" customFormat="1">
      <c r="B1772" s="206"/>
      <c r="C1772" s="207"/>
      <c r="D1772" s="191" t="s">
        <v>135</v>
      </c>
      <c r="E1772" s="208" t="s">
        <v>1</v>
      </c>
      <c r="F1772" s="209" t="s">
        <v>82</v>
      </c>
      <c r="G1772" s="207"/>
      <c r="H1772" s="210">
        <v>1</v>
      </c>
      <c r="I1772" s="211"/>
      <c r="J1772" s="207"/>
      <c r="K1772" s="207"/>
      <c r="L1772" s="212"/>
      <c r="M1772" s="213"/>
      <c r="N1772" s="214"/>
      <c r="O1772" s="214"/>
      <c r="P1772" s="214"/>
      <c r="Q1772" s="214"/>
      <c r="R1772" s="214"/>
      <c r="S1772" s="214"/>
      <c r="T1772" s="215"/>
      <c r="AT1772" s="216" t="s">
        <v>135</v>
      </c>
      <c r="AU1772" s="216" t="s">
        <v>82</v>
      </c>
      <c r="AV1772" s="13" t="s">
        <v>84</v>
      </c>
      <c r="AW1772" s="13" t="s">
        <v>30</v>
      </c>
      <c r="AX1772" s="13" t="s">
        <v>74</v>
      </c>
      <c r="AY1772" s="216" t="s">
        <v>125</v>
      </c>
    </row>
    <row r="1773" spans="1:65" s="14" customFormat="1">
      <c r="B1773" s="217"/>
      <c r="C1773" s="218"/>
      <c r="D1773" s="191" t="s">
        <v>135</v>
      </c>
      <c r="E1773" s="219" t="s">
        <v>1</v>
      </c>
      <c r="F1773" s="220" t="s">
        <v>138</v>
      </c>
      <c r="G1773" s="218"/>
      <c r="H1773" s="221">
        <v>1</v>
      </c>
      <c r="I1773" s="222"/>
      <c r="J1773" s="218"/>
      <c r="K1773" s="218"/>
      <c r="L1773" s="223"/>
      <c r="M1773" s="224"/>
      <c r="N1773" s="225"/>
      <c r="O1773" s="225"/>
      <c r="P1773" s="225"/>
      <c r="Q1773" s="225"/>
      <c r="R1773" s="225"/>
      <c r="S1773" s="225"/>
      <c r="T1773" s="226"/>
      <c r="AT1773" s="227" t="s">
        <v>135</v>
      </c>
      <c r="AU1773" s="227" t="s">
        <v>82</v>
      </c>
      <c r="AV1773" s="14" t="s">
        <v>132</v>
      </c>
      <c r="AW1773" s="14" t="s">
        <v>30</v>
      </c>
      <c r="AX1773" s="14" t="s">
        <v>82</v>
      </c>
      <c r="AY1773" s="227" t="s">
        <v>125</v>
      </c>
    </row>
    <row r="1774" spans="1:65" s="2" customFormat="1" ht="16.5" customHeight="1">
      <c r="A1774" s="33"/>
      <c r="B1774" s="34"/>
      <c r="C1774" s="228" t="s">
        <v>1228</v>
      </c>
      <c r="D1774" s="228" t="s">
        <v>769</v>
      </c>
      <c r="E1774" s="229" t="s">
        <v>1229</v>
      </c>
      <c r="F1774" s="230" t="s">
        <v>1230</v>
      </c>
      <c r="G1774" s="231" t="s">
        <v>159</v>
      </c>
      <c r="H1774" s="232">
        <v>1</v>
      </c>
      <c r="I1774" s="233"/>
      <c r="J1774" s="234">
        <f>ROUND(I1774*H1774,2)</f>
        <v>0</v>
      </c>
      <c r="K1774" s="230" t="s">
        <v>130</v>
      </c>
      <c r="L1774" s="38"/>
      <c r="M1774" s="235" t="s">
        <v>1</v>
      </c>
      <c r="N1774" s="236" t="s">
        <v>39</v>
      </c>
      <c r="O1774" s="70"/>
      <c r="P1774" s="187">
        <f>O1774*H1774</f>
        <v>0</v>
      </c>
      <c r="Q1774" s="187">
        <v>0</v>
      </c>
      <c r="R1774" s="187">
        <f>Q1774*H1774</f>
        <v>0</v>
      </c>
      <c r="S1774" s="187">
        <v>0</v>
      </c>
      <c r="T1774" s="188">
        <f>S1774*H1774</f>
        <v>0</v>
      </c>
      <c r="U1774" s="33"/>
      <c r="V1774" s="33"/>
      <c r="W1774" s="33"/>
      <c r="X1774" s="33"/>
      <c r="Y1774" s="33"/>
      <c r="Z1774" s="33"/>
      <c r="AA1774" s="33"/>
      <c r="AB1774" s="33"/>
      <c r="AC1774" s="33"/>
      <c r="AD1774" s="33"/>
      <c r="AE1774" s="33"/>
      <c r="AR1774" s="189" t="s">
        <v>132</v>
      </c>
      <c r="AT1774" s="189" t="s">
        <v>769</v>
      </c>
      <c r="AU1774" s="189" t="s">
        <v>82</v>
      </c>
      <c r="AY1774" s="16" t="s">
        <v>125</v>
      </c>
      <c r="BE1774" s="190">
        <f>IF(N1774="základní",J1774,0)</f>
        <v>0</v>
      </c>
      <c r="BF1774" s="190">
        <f>IF(N1774="snížená",J1774,0)</f>
        <v>0</v>
      </c>
      <c r="BG1774" s="190">
        <f>IF(N1774="zákl. přenesená",J1774,0)</f>
        <v>0</v>
      </c>
      <c r="BH1774" s="190">
        <f>IF(N1774="sníž. přenesená",J1774,0)</f>
        <v>0</v>
      </c>
      <c r="BI1774" s="190">
        <f>IF(N1774="nulová",J1774,0)</f>
        <v>0</v>
      </c>
      <c r="BJ1774" s="16" t="s">
        <v>82</v>
      </c>
      <c r="BK1774" s="190">
        <f>ROUND(I1774*H1774,2)</f>
        <v>0</v>
      </c>
      <c r="BL1774" s="16" t="s">
        <v>132</v>
      </c>
      <c r="BM1774" s="189" t="s">
        <v>1231</v>
      </c>
    </row>
    <row r="1775" spans="1:65" s="2" customFormat="1" ht="29.25">
      <c r="A1775" s="33"/>
      <c r="B1775" s="34"/>
      <c r="C1775" s="35"/>
      <c r="D1775" s="191" t="s">
        <v>134</v>
      </c>
      <c r="E1775" s="35"/>
      <c r="F1775" s="192" t="s">
        <v>1232</v>
      </c>
      <c r="G1775" s="35"/>
      <c r="H1775" s="35"/>
      <c r="I1775" s="193"/>
      <c r="J1775" s="35"/>
      <c r="K1775" s="35"/>
      <c r="L1775" s="38"/>
      <c r="M1775" s="194"/>
      <c r="N1775" s="195"/>
      <c r="O1775" s="70"/>
      <c r="P1775" s="70"/>
      <c r="Q1775" s="70"/>
      <c r="R1775" s="70"/>
      <c r="S1775" s="70"/>
      <c r="T1775" s="71"/>
      <c r="U1775" s="33"/>
      <c r="V1775" s="33"/>
      <c r="W1775" s="33"/>
      <c r="X1775" s="33"/>
      <c r="Y1775" s="33"/>
      <c r="Z1775" s="33"/>
      <c r="AA1775" s="33"/>
      <c r="AB1775" s="33"/>
      <c r="AC1775" s="33"/>
      <c r="AD1775" s="33"/>
      <c r="AE1775" s="33"/>
      <c r="AT1775" s="16" t="s">
        <v>134</v>
      </c>
      <c r="AU1775" s="16" t="s">
        <v>82</v>
      </c>
    </row>
    <row r="1776" spans="1:65" s="12" customFormat="1">
      <c r="B1776" s="196"/>
      <c r="C1776" s="197"/>
      <c r="D1776" s="191" t="s">
        <v>135</v>
      </c>
      <c r="E1776" s="198" t="s">
        <v>1</v>
      </c>
      <c r="F1776" s="199" t="s">
        <v>513</v>
      </c>
      <c r="G1776" s="197"/>
      <c r="H1776" s="198" t="s">
        <v>1</v>
      </c>
      <c r="I1776" s="200"/>
      <c r="J1776" s="197"/>
      <c r="K1776" s="197"/>
      <c r="L1776" s="201"/>
      <c r="M1776" s="202"/>
      <c r="N1776" s="203"/>
      <c r="O1776" s="203"/>
      <c r="P1776" s="203"/>
      <c r="Q1776" s="203"/>
      <c r="R1776" s="203"/>
      <c r="S1776" s="203"/>
      <c r="T1776" s="204"/>
      <c r="AT1776" s="205" t="s">
        <v>135</v>
      </c>
      <c r="AU1776" s="205" t="s">
        <v>82</v>
      </c>
      <c r="AV1776" s="12" t="s">
        <v>82</v>
      </c>
      <c r="AW1776" s="12" t="s">
        <v>30</v>
      </c>
      <c r="AX1776" s="12" t="s">
        <v>74</v>
      </c>
      <c r="AY1776" s="205" t="s">
        <v>125</v>
      </c>
    </row>
    <row r="1777" spans="1:65" s="13" customFormat="1">
      <c r="B1777" s="206"/>
      <c r="C1777" s="207"/>
      <c r="D1777" s="191" t="s">
        <v>135</v>
      </c>
      <c r="E1777" s="208" t="s">
        <v>1</v>
      </c>
      <c r="F1777" s="209" t="s">
        <v>82</v>
      </c>
      <c r="G1777" s="207"/>
      <c r="H1777" s="210">
        <v>1</v>
      </c>
      <c r="I1777" s="211"/>
      <c r="J1777" s="207"/>
      <c r="K1777" s="207"/>
      <c r="L1777" s="212"/>
      <c r="M1777" s="213"/>
      <c r="N1777" s="214"/>
      <c r="O1777" s="214"/>
      <c r="P1777" s="214"/>
      <c r="Q1777" s="214"/>
      <c r="R1777" s="214"/>
      <c r="S1777" s="214"/>
      <c r="T1777" s="215"/>
      <c r="AT1777" s="216" t="s">
        <v>135</v>
      </c>
      <c r="AU1777" s="216" t="s">
        <v>82</v>
      </c>
      <c r="AV1777" s="13" t="s">
        <v>84</v>
      </c>
      <c r="AW1777" s="13" t="s">
        <v>30</v>
      </c>
      <c r="AX1777" s="13" t="s">
        <v>74</v>
      </c>
      <c r="AY1777" s="216" t="s">
        <v>125</v>
      </c>
    </row>
    <row r="1778" spans="1:65" s="14" customFormat="1">
      <c r="B1778" s="217"/>
      <c r="C1778" s="218"/>
      <c r="D1778" s="191" t="s">
        <v>135</v>
      </c>
      <c r="E1778" s="219" t="s">
        <v>1</v>
      </c>
      <c r="F1778" s="220" t="s">
        <v>138</v>
      </c>
      <c r="G1778" s="218"/>
      <c r="H1778" s="221">
        <v>1</v>
      </c>
      <c r="I1778" s="222"/>
      <c r="J1778" s="218"/>
      <c r="K1778" s="218"/>
      <c r="L1778" s="223"/>
      <c r="M1778" s="224"/>
      <c r="N1778" s="225"/>
      <c r="O1778" s="225"/>
      <c r="P1778" s="225"/>
      <c r="Q1778" s="225"/>
      <c r="R1778" s="225"/>
      <c r="S1778" s="225"/>
      <c r="T1778" s="226"/>
      <c r="AT1778" s="227" t="s">
        <v>135</v>
      </c>
      <c r="AU1778" s="227" t="s">
        <v>82</v>
      </c>
      <c r="AV1778" s="14" t="s">
        <v>132</v>
      </c>
      <c r="AW1778" s="14" t="s">
        <v>30</v>
      </c>
      <c r="AX1778" s="14" t="s">
        <v>82</v>
      </c>
      <c r="AY1778" s="227" t="s">
        <v>125</v>
      </c>
    </row>
    <row r="1779" spans="1:65" s="2" customFormat="1" ht="21.75" customHeight="1">
      <c r="A1779" s="33"/>
      <c r="B1779" s="34"/>
      <c r="C1779" s="228" t="s">
        <v>1233</v>
      </c>
      <c r="D1779" s="228" t="s">
        <v>769</v>
      </c>
      <c r="E1779" s="229" t="s">
        <v>1234</v>
      </c>
      <c r="F1779" s="230" t="s">
        <v>1235</v>
      </c>
      <c r="G1779" s="231" t="s">
        <v>129</v>
      </c>
      <c r="H1779" s="232">
        <v>1.6</v>
      </c>
      <c r="I1779" s="233"/>
      <c r="J1779" s="234">
        <f>ROUND(I1779*H1779,2)</f>
        <v>0</v>
      </c>
      <c r="K1779" s="230" t="s">
        <v>130</v>
      </c>
      <c r="L1779" s="38"/>
      <c r="M1779" s="235" t="s">
        <v>1</v>
      </c>
      <c r="N1779" s="236" t="s">
        <v>39</v>
      </c>
      <c r="O1779" s="70"/>
      <c r="P1779" s="187">
        <f>O1779*H1779</f>
        <v>0</v>
      </c>
      <c r="Q1779" s="187">
        <v>0</v>
      </c>
      <c r="R1779" s="187">
        <f>Q1779*H1779</f>
        <v>0</v>
      </c>
      <c r="S1779" s="187">
        <v>0</v>
      </c>
      <c r="T1779" s="188">
        <f>S1779*H1779</f>
        <v>0</v>
      </c>
      <c r="U1779" s="33"/>
      <c r="V1779" s="33"/>
      <c r="W1779" s="33"/>
      <c r="X1779" s="33"/>
      <c r="Y1779" s="33"/>
      <c r="Z1779" s="33"/>
      <c r="AA1779" s="33"/>
      <c r="AB1779" s="33"/>
      <c r="AC1779" s="33"/>
      <c r="AD1779" s="33"/>
      <c r="AE1779" s="33"/>
      <c r="AR1779" s="189" t="s">
        <v>132</v>
      </c>
      <c r="AT1779" s="189" t="s">
        <v>769</v>
      </c>
      <c r="AU1779" s="189" t="s">
        <v>82</v>
      </c>
      <c r="AY1779" s="16" t="s">
        <v>125</v>
      </c>
      <c r="BE1779" s="190">
        <f>IF(N1779="základní",J1779,0)</f>
        <v>0</v>
      </c>
      <c r="BF1779" s="190">
        <f>IF(N1779="snížená",J1779,0)</f>
        <v>0</v>
      </c>
      <c r="BG1779" s="190">
        <f>IF(N1779="zákl. přenesená",J1779,0)</f>
        <v>0</v>
      </c>
      <c r="BH1779" s="190">
        <f>IF(N1779="sníž. přenesená",J1779,0)</f>
        <v>0</v>
      </c>
      <c r="BI1779" s="190">
        <f>IF(N1779="nulová",J1779,0)</f>
        <v>0</v>
      </c>
      <c r="BJ1779" s="16" t="s">
        <v>82</v>
      </c>
      <c r="BK1779" s="190">
        <f>ROUND(I1779*H1779,2)</f>
        <v>0</v>
      </c>
      <c r="BL1779" s="16" t="s">
        <v>132</v>
      </c>
      <c r="BM1779" s="189" t="s">
        <v>1236</v>
      </c>
    </row>
    <row r="1780" spans="1:65" s="2" customFormat="1" ht="19.5">
      <c r="A1780" s="33"/>
      <c r="B1780" s="34"/>
      <c r="C1780" s="35"/>
      <c r="D1780" s="191" t="s">
        <v>134</v>
      </c>
      <c r="E1780" s="35"/>
      <c r="F1780" s="192" t="s">
        <v>1237</v>
      </c>
      <c r="G1780" s="35"/>
      <c r="H1780" s="35"/>
      <c r="I1780" s="193"/>
      <c r="J1780" s="35"/>
      <c r="K1780" s="35"/>
      <c r="L1780" s="38"/>
      <c r="M1780" s="194"/>
      <c r="N1780" s="195"/>
      <c r="O1780" s="70"/>
      <c r="P1780" s="70"/>
      <c r="Q1780" s="70"/>
      <c r="R1780" s="70"/>
      <c r="S1780" s="70"/>
      <c r="T1780" s="71"/>
      <c r="U1780" s="33"/>
      <c r="V1780" s="33"/>
      <c r="W1780" s="33"/>
      <c r="X1780" s="33"/>
      <c r="Y1780" s="33"/>
      <c r="Z1780" s="33"/>
      <c r="AA1780" s="33"/>
      <c r="AB1780" s="33"/>
      <c r="AC1780" s="33"/>
      <c r="AD1780" s="33"/>
      <c r="AE1780" s="33"/>
      <c r="AT1780" s="16" t="s">
        <v>134</v>
      </c>
      <c r="AU1780" s="16" t="s">
        <v>82</v>
      </c>
    </row>
    <row r="1781" spans="1:65" s="12" customFormat="1">
      <c r="B1781" s="196"/>
      <c r="C1781" s="197"/>
      <c r="D1781" s="191" t="s">
        <v>135</v>
      </c>
      <c r="E1781" s="198" t="s">
        <v>1</v>
      </c>
      <c r="F1781" s="199" t="s">
        <v>1238</v>
      </c>
      <c r="G1781" s="197"/>
      <c r="H1781" s="198" t="s">
        <v>1</v>
      </c>
      <c r="I1781" s="200"/>
      <c r="J1781" s="197"/>
      <c r="K1781" s="197"/>
      <c r="L1781" s="201"/>
      <c r="M1781" s="202"/>
      <c r="N1781" s="203"/>
      <c r="O1781" s="203"/>
      <c r="P1781" s="203"/>
      <c r="Q1781" s="203"/>
      <c r="R1781" s="203"/>
      <c r="S1781" s="203"/>
      <c r="T1781" s="204"/>
      <c r="AT1781" s="205" t="s">
        <v>135</v>
      </c>
      <c r="AU1781" s="205" t="s">
        <v>82</v>
      </c>
      <c r="AV1781" s="12" t="s">
        <v>82</v>
      </c>
      <c r="AW1781" s="12" t="s">
        <v>30</v>
      </c>
      <c r="AX1781" s="12" t="s">
        <v>74</v>
      </c>
      <c r="AY1781" s="205" t="s">
        <v>125</v>
      </c>
    </row>
    <row r="1782" spans="1:65" s="13" customFormat="1">
      <c r="B1782" s="206"/>
      <c r="C1782" s="207"/>
      <c r="D1782" s="191" t="s">
        <v>135</v>
      </c>
      <c r="E1782" s="208" t="s">
        <v>1</v>
      </c>
      <c r="F1782" s="209" t="s">
        <v>1239</v>
      </c>
      <c r="G1782" s="207"/>
      <c r="H1782" s="210">
        <v>1.6</v>
      </c>
      <c r="I1782" s="211"/>
      <c r="J1782" s="207"/>
      <c r="K1782" s="207"/>
      <c r="L1782" s="212"/>
      <c r="M1782" s="213"/>
      <c r="N1782" s="214"/>
      <c r="O1782" s="214"/>
      <c r="P1782" s="214"/>
      <c r="Q1782" s="214"/>
      <c r="R1782" s="214"/>
      <c r="S1782" s="214"/>
      <c r="T1782" s="215"/>
      <c r="AT1782" s="216" t="s">
        <v>135</v>
      </c>
      <c r="AU1782" s="216" t="s">
        <v>82</v>
      </c>
      <c r="AV1782" s="13" t="s">
        <v>84</v>
      </c>
      <c r="AW1782" s="13" t="s">
        <v>30</v>
      </c>
      <c r="AX1782" s="13" t="s">
        <v>74</v>
      </c>
      <c r="AY1782" s="216" t="s">
        <v>125</v>
      </c>
    </row>
    <row r="1783" spans="1:65" s="14" customFormat="1">
      <c r="B1783" s="217"/>
      <c r="C1783" s="218"/>
      <c r="D1783" s="191" t="s">
        <v>135</v>
      </c>
      <c r="E1783" s="219" t="s">
        <v>1</v>
      </c>
      <c r="F1783" s="220" t="s">
        <v>138</v>
      </c>
      <c r="G1783" s="218"/>
      <c r="H1783" s="221">
        <v>1.6</v>
      </c>
      <c r="I1783" s="222"/>
      <c r="J1783" s="218"/>
      <c r="K1783" s="218"/>
      <c r="L1783" s="223"/>
      <c r="M1783" s="224"/>
      <c r="N1783" s="225"/>
      <c r="O1783" s="225"/>
      <c r="P1783" s="225"/>
      <c r="Q1783" s="225"/>
      <c r="R1783" s="225"/>
      <c r="S1783" s="225"/>
      <c r="T1783" s="226"/>
      <c r="AT1783" s="227" t="s">
        <v>135</v>
      </c>
      <c r="AU1783" s="227" t="s">
        <v>82</v>
      </c>
      <c r="AV1783" s="14" t="s">
        <v>132</v>
      </c>
      <c r="AW1783" s="14" t="s">
        <v>30</v>
      </c>
      <c r="AX1783" s="14" t="s">
        <v>82</v>
      </c>
      <c r="AY1783" s="227" t="s">
        <v>125</v>
      </c>
    </row>
    <row r="1784" spans="1:65" s="2" customFormat="1" ht="24.2" customHeight="1">
      <c r="A1784" s="33"/>
      <c r="B1784" s="34"/>
      <c r="C1784" s="228" t="s">
        <v>1240</v>
      </c>
      <c r="D1784" s="228" t="s">
        <v>769</v>
      </c>
      <c r="E1784" s="229" t="s">
        <v>1241</v>
      </c>
      <c r="F1784" s="230" t="s">
        <v>1242</v>
      </c>
      <c r="G1784" s="231" t="s">
        <v>494</v>
      </c>
      <c r="H1784" s="232">
        <v>100.8</v>
      </c>
      <c r="I1784" s="233"/>
      <c r="J1784" s="234">
        <f>ROUND(I1784*H1784,2)</f>
        <v>0</v>
      </c>
      <c r="K1784" s="230" t="s">
        <v>130</v>
      </c>
      <c r="L1784" s="38"/>
      <c r="M1784" s="235" t="s">
        <v>1</v>
      </c>
      <c r="N1784" s="236" t="s">
        <v>39</v>
      </c>
      <c r="O1784" s="70"/>
      <c r="P1784" s="187">
        <f>O1784*H1784</f>
        <v>0</v>
      </c>
      <c r="Q1784" s="187">
        <v>0</v>
      </c>
      <c r="R1784" s="187">
        <f>Q1784*H1784</f>
        <v>0</v>
      </c>
      <c r="S1784" s="187">
        <v>0</v>
      </c>
      <c r="T1784" s="188">
        <f>S1784*H1784</f>
        <v>0</v>
      </c>
      <c r="U1784" s="33"/>
      <c r="V1784" s="33"/>
      <c r="W1784" s="33"/>
      <c r="X1784" s="33"/>
      <c r="Y1784" s="33"/>
      <c r="Z1784" s="33"/>
      <c r="AA1784" s="33"/>
      <c r="AB1784" s="33"/>
      <c r="AC1784" s="33"/>
      <c r="AD1784" s="33"/>
      <c r="AE1784" s="33"/>
      <c r="AR1784" s="189" t="s">
        <v>132</v>
      </c>
      <c r="AT1784" s="189" t="s">
        <v>769</v>
      </c>
      <c r="AU1784" s="189" t="s">
        <v>82</v>
      </c>
      <c r="AY1784" s="16" t="s">
        <v>125</v>
      </c>
      <c r="BE1784" s="190">
        <f>IF(N1784="základní",J1784,0)</f>
        <v>0</v>
      </c>
      <c r="BF1784" s="190">
        <f>IF(N1784="snížená",J1784,0)</f>
        <v>0</v>
      </c>
      <c r="BG1784" s="190">
        <f>IF(N1784="zákl. přenesená",J1784,0)</f>
        <v>0</v>
      </c>
      <c r="BH1784" s="190">
        <f>IF(N1784="sníž. přenesená",J1784,0)</f>
        <v>0</v>
      </c>
      <c r="BI1784" s="190">
        <f>IF(N1784="nulová",J1784,0)</f>
        <v>0</v>
      </c>
      <c r="BJ1784" s="16" t="s">
        <v>82</v>
      </c>
      <c r="BK1784" s="190">
        <f>ROUND(I1784*H1784,2)</f>
        <v>0</v>
      </c>
      <c r="BL1784" s="16" t="s">
        <v>132</v>
      </c>
      <c r="BM1784" s="189" t="s">
        <v>1243</v>
      </c>
    </row>
    <row r="1785" spans="1:65" s="2" customFormat="1" ht="29.25">
      <c r="A1785" s="33"/>
      <c r="B1785" s="34"/>
      <c r="C1785" s="35"/>
      <c r="D1785" s="191" t="s">
        <v>134</v>
      </c>
      <c r="E1785" s="35"/>
      <c r="F1785" s="192" t="s">
        <v>1244</v>
      </c>
      <c r="G1785" s="35"/>
      <c r="H1785" s="35"/>
      <c r="I1785" s="193"/>
      <c r="J1785" s="35"/>
      <c r="K1785" s="35"/>
      <c r="L1785" s="38"/>
      <c r="M1785" s="194"/>
      <c r="N1785" s="195"/>
      <c r="O1785" s="70"/>
      <c r="P1785" s="70"/>
      <c r="Q1785" s="70"/>
      <c r="R1785" s="70"/>
      <c r="S1785" s="70"/>
      <c r="T1785" s="71"/>
      <c r="U1785" s="33"/>
      <c r="V1785" s="33"/>
      <c r="W1785" s="33"/>
      <c r="X1785" s="33"/>
      <c r="Y1785" s="33"/>
      <c r="Z1785" s="33"/>
      <c r="AA1785" s="33"/>
      <c r="AB1785" s="33"/>
      <c r="AC1785" s="33"/>
      <c r="AD1785" s="33"/>
      <c r="AE1785" s="33"/>
      <c r="AT1785" s="16" t="s">
        <v>134</v>
      </c>
      <c r="AU1785" s="16" t="s">
        <v>82</v>
      </c>
    </row>
    <row r="1786" spans="1:65" s="12" customFormat="1">
      <c r="B1786" s="196"/>
      <c r="C1786" s="197"/>
      <c r="D1786" s="191" t="s">
        <v>135</v>
      </c>
      <c r="E1786" s="198" t="s">
        <v>1</v>
      </c>
      <c r="F1786" s="199" t="s">
        <v>396</v>
      </c>
      <c r="G1786" s="197"/>
      <c r="H1786" s="198" t="s">
        <v>1</v>
      </c>
      <c r="I1786" s="200"/>
      <c r="J1786" s="197"/>
      <c r="K1786" s="197"/>
      <c r="L1786" s="201"/>
      <c r="M1786" s="202"/>
      <c r="N1786" s="203"/>
      <c r="O1786" s="203"/>
      <c r="P1786" s="203"/>
      <c r="Q1786" s="203"/>
      <c r="R1786" s="203"/>
      <c r="S1786" s="203"/>
      <c r="T1786" s="204"/>
      <c r="AT1786" s="205" t="s">
        <v>135</v>
      </c>
      <c r="AU1786" s="205" t="s">
        <v>82</v>
      </c>
      <c r="AV1786" s="12" t="s">
        <v>82</v>
      </c>
      <c r="AW1786" s="12" t="s">
        <v>30</v>
      </c>
      <c r="AX1786" s="12" t="s">
        <v>74</v>
      </c>
      <c r="AY1786" s="205" t="s">
        <v>125</v>
      </c>
    </row>
    <row r="1787" spans="1:65" s="13" customFormat="1">
      <c r="B1787" s="206"/>
      <c r="C1787" s="207"/>
      <c r="D1787" s="191" t="s">
        <v>135</v>
      </c>
      <c r="E1787" s="208" t="s">
        <v>1</v>
      </c>
      <c r="F1787" s="209" t="s">
        <v>1245</v>
      </c>
      <c r="G1787" s="207"/>
      <c r="H1787" s="210">
        <v>35.200000000000003</v>
      </c>
      <c r="I1787" s="211"/>
      <c r="J1787" s="207"/>
      <c r="K1787" s="207"/>
      <c r="L1787" s="212"/>
      <c r="M1787" s="213"/>
      <c r="N1787" s="214"/>
      <c r="O1787" s="214"/>
      <c r="P1787" s="214"/>
      <c r="Q1787" s="214"/>
      <c r="R1787" s="214"/>
      <c r="S1787" s="214"/>
      <c r="T1787" s="215"/>
      <c r="AT1787" s="216" t="s">
        <v>135</v>
      </c>
      <c r="AU1787" s="216" t="s">
        <v>82</v>
      </c>
      <c r="AV1787" s="13" t="s">
        <v>84</v>
      </c>
      <c r="AW1787" s="13" t="s">
        <v>30</v>
      </c>
      <c r="AX1787" s="13" t="s">
        <v>74</v>
      </c>
      <c r="AY1787" s="216" t="s">
        <v>125</v>
      </c>
    </row>
    <row r="1788" spans="1:65" s="12" customFormat="1">
      <c r="B1788" s="196"/>
      <c r="C1788" s="197"/>
      <c r="D1788" s="191" t="s">
        <v>135</v>
      </c>
      <c r="E1788" s="198" t="s">
        <v>1</v>
      </c>
      <c r="F1788" s="199" t="s">
        <v>513</v>
      </c>
      <c r="G1788" s="197"/>
      <c r="H1788" s="198" t="s">
        <v>1</v>
      </c>
      <c r="I1788" s="200"/>
      <c r="J1788" s="197"/>
      <c r="K1788" s="197"/>
      <c r="L1788" s="201"/>
      <c r="M1788" s="202"/>
      <c r="N1788" s="203"/>
      <c r="O1788" s="203"/>
      <c r="P1788" s="203"/>
      <c r="Q1788" s="203"/>
      <c r="R1788" s="203"/>
      <c r="S1788" s="203"/>
      <c r="T1788" s="204"/>
      <c r="AT1788" s="205" t="s">
        <v>135</v>
      </c>
      <c r="AU1788" s="205" t="s">
        <v>82</v>
      </c>
      <c r="AV1788" s="12" t="s">
        <v>82</v>
      </c>
      <c r="AW1788" s="12" t="s">
        <v>30</v>
      </c>
      <c r="AX1788" s="12" t="s">
        <v>74</v>
      </c>
      <c r="AY1788" s="205" t="s">
        <v>125</v>
      </c>
    </row>
    <row r="1789" spans="1:65" s="13" customFormat="1">
      <c r="B1789" s="206"/>
      <c r="C1789" s="207"/>
      <c r="D1789" s="191" t="s">
        <v>135</v>
      </c>
      <c r="E1789" s="208" t="s">
        <v>1</v>
      </c>
      <c r="F1789" s="209" t="s">
        <v>1246</v>
      </c>
      <c r="G1789" s="207"/>
      <c r="H1789" s="210">
        <v>65.599999999999994</v>
      </c>
      <c r="I1789" s="211"/>
      <c r="J1789" s="207"/>
      <c r="K1789" s="207"/>
      <c r="L1789" s="212"/>
      <c r="M1789" s="213"/>
      <c r="N1789" s="214"/>
      <c r="O1789" s="214"/>
      <c r="P1789" s="214"/>
      <c r="Q1789" s="214"/>
      <c r="R1789" s="214"/>
      <c r="S1789" s="214"/>
      <c r="T1789" s="215"/>
      <c r="AT1789" s="216" t="s">
        <v>135</v>
      </c>
      <c r="AU1789" s="216" t="s">
        <v>82</v>
      </c>
      <c r="AV1789" s="13" t="s">
        <v>84</v>
      </c>
      <c r="AW1789" s="13" t="s">
        <v>30</v>
      </c>
      <c r="AX1789" s="13" t="s">
        <v>74</v>
      </c>
      <c r="AY1789" s="216" t="s">
        <v>125</v>
      </c>
    </row>
    <row r="1790" spans="1:65" s="14" customFormat="1">
      <c r="B1790" s="217"/>
      <c r="C1790" s="218"/>
      <c r="D1790" s="191" t="s">
        <v>135</v>
      </c>
      <c r="E1790" s="219" t="s">
        <v>1</v>
      </c>
      <c r="F1790" s="220" t="s">
        <v>138</v>
      </c>
      <c r="G1790" s="218"/>
      <c r="H1790" s="221">
        <v>100.8</v>
      </c>
      <c r="I1790" s="222"/>
      <c r="J1790" s="218"/>
      <c r="K1790" s="218"/>
      <c r="L1790" s="223"/>
      <c r="M1790" s="224"/>
      <c r="N1790" s="225"/>
      <c r="O1790" s="225"/>
      <c r="P1790" s="225"/>
      <c r="Q1790" s="225"/>
      <c r="R1790" s="225"/>
      <c r="S1790" s="225"/>
      <c r="T1790" s="226"/>
      <c r="AT1790" s="227" t="s">
        <v>135</v>
      </c>
      <c r="AU1790" s="227" t="s">
        <v>82</v>
      </c>
      <c r="AV1790" s="14" t="s">
        <v>132</v>
      </c>
      <c r="AW1790" s="14" t="s">
        <v>30</v>
      </c>
      <c r="AX1790" s="14" t="s">
        <v>82</v>
      </c>
      <c r="AY1790" s="227" t="s">
        <v>125</v>
      </c>
    </row>
    <row r="1791" spans="1:65" s="2" customFormat="1" ht="24.2" customHeight="1">
      <c r="A1791" s="33"/>
      <c r="B1791" s="34"/>
      <c r="C1791" s="228" t="s">
        <v>1247</v>
      </c>
      <c r="D1791" s="228" t="s">
        <v>769</v>
      </c>
      <c r="E1791" s="229" t="s">
        <v>1248</v>
      </c>
      <c r="F1791" s="230" t="s">
        <v>1249</v>
      </c>
      <c r="G1791" s="231" t="s">
        <v>721</v>
      </c>
      <c r="H1791" s="232">
        <v>51.2</v>
      </c>
      <c r="I1791" s="233"/>
      <c r="J1791" s="234">
        <f>ROUND(I1791*H1791,2)</f>
        <v>0</v>
      </c>
      <c r="K1791" s="230" t="s">
        <v>130</v>
      </c>
      <c r="L1791" s="38"/>
      <c r="M1791" s="235" t="s">
        <v>1</v>
      </c>
      <c r="N1791" s="236" t="s">
        <v>39</v>
      </c>
      <c r="O1791" s="70"/>
      <c r="P1791" s="187">
        <f>O1791*H1791</f>
        <v>0</v>
      </c>
      <c r="Q1791" s="187">
        <v>0</v>
      </c>
      <c r="R1791" s="187">
        <f>Q1791*H1791</f>
        <v>0</v>
      </c>
      <c r="S1791" s="187">
        <v>0</v>
      </c>
      <c r="T1791" s="188">
        <f>S1791*H1791</f>
        <v>0</v>
      </c>
      <c r="U1791" s="33"/>
      <c r="V1791" s="33"/>
      <c r="W1791" s="33"/>
      <c r="X1791" s="33"/>
      <c r="Y1791" s="33"/>
      <c r="Z1791" s="33"/>
      <c r="AA1791" s="33"/>
      <c r="AB1791" s="33"/>
      <c r="AC1791" s="33"/>
      <c r="AD1791" s="33"/>
      <c r="AE1791" s="33"/>
      <c r="AR1791" s="189" t="s">
        <v>132</v>
      </c>
      <c r="AT1791" s="189" t="s">
        <v>769</v>
      </c>
      <c r="AU1791" s="189" t="s">
        <v>82</v>
      </c>
      <c r="AY1791" s="16" t="s">
        <v>125</v>
      </c>
      <c r="BE1791" s="190">
        <f>IF(N1791="základní",J1791,0)</f>
        <v>0</v>
      </c>
      <c r="BF1791" s="190">
        <f>IF(N1791="snížená",J1791,0)</f>
        <v>0</v>
      </c>
      <c r="BG1791" s="190">
        <f>IF(N1791="zákl. přenesená",J1791,0)</f>
        <v>0</v>
      </c>
      <c r="BH1791" s="190">
        <f>IF(N1791="sníž. přenesená",J1791,0)</f>
        <v>0</v>
      </c>
      <c r="BI1791" s="190">
        <f>IF(N1791="nulová",J1791,0)</f>
        <v>0</v>
      </c>
      <c r="BJ1791" s="16" t="s">
        <v>82</v>
      </c>
      <c r="BK1791" s="190">
        <f>ROUND(I1791*H1791,2)</f>
        <v>0</v>
      </c>
      <c r="BL1791" s="16" t="s">
        <v>132</v>
      </c>
      <c r="BM1791" s="189" t="s">
        <v>1250</v>
      </c>
    </row>
    <row r="1792" spans="1:65" s="2" customFormat="1" ht="39">
      <c r="A1792" s="33"/>
      <c r="B1792" s="34"/>
      <c r="C1792" s="35"/>
      <c r="D1792" s="191" t="s">
        <v>134</v>
      </c>
      <c r="E1792" s="35"/>
      <c r="F1792" s="192" t="s">
        <v>1251</v>
      </c>
      <c r="G1792" s="35"/>
      <c r="H1792" s="35"/>
      <c r="I1792" s="193"/>
      <c r="J1792" s="35"/>
      <c r="K1792" s="35"/>
      <c r="L1792" s="38"/>
      <c r="M1792" s="194"/>
      <c r="N1792" s="195"/>
      <c r="O1792" s="70"/>
      <c r="P1792" s="70"/>
      <c r="Q1792" s="70"/>
      <c r="R1792" s="70"/>
      <c r="S1792" s="70"/>
      <c r="T1792" s="71"/>
      <c r="U1792" s="33"/>
      <c r="V1792" s="33"/>
      <c r="W1792" s="33"/>
      <c r="X1792" s="33"/>
      <c r="Y1792" s="33"/>
      <c r="Z1792" s="33"/>
      <c r="AA1792" s="33"/>
      <c r="AB1792" s="33"/>
      <c r="AC1792" s="33"/>
      <c r="AD1792" s="33"/>
      <c r="AE1792" s="33"/>
      <c r="AT1792" s="16" t="s">
        <v>134</v>
      </c>
      <c r="AU1792" s="16" t="s">
        <v>82</v>
      </c>
    </row>
    <row r="1793" spans="1:65" s="12" customFormat="1">
      <c r="B1793" s="196"/>
      <c r="C1793" s="197"/>
      <c r="D1793" s="191" t="s">
        <v>135</v>
      </c>
      <c r="E1793" s="198" t="s">
        <v>1</v>
      </c>
      <c r="F1793" s="199" t="s">
        <v>1252</v>
      </c>
      <c r="G1793" s="197"/>
      <c r="H1793" s="198" t="s">
        <v>1</v>
      </c>
      <c r="I1793" s="200"/>
      <c r="J1793" s="197"/>
      <c r="K1793" s="197"/>
      <c r="L1793" s="201"/>
      <c r="M1793" s="202"/>
      <c r="N1793" s="203"/>
      <c r="O1793" s="203"/>
      <c r="P1793" s="203"/>
      <c r="Q1793" s="203"/>
      <c r="R1793" s="203"/>
      <c r="S1793" s="203"/>
      <c r="T1793" s="204"/>
      <c r="AT1793" s="205" t="s">
        <v>135</v>
      </c>
      <c r="AU1793" s="205" t="s">
        <v>82</v>
      </c>
      <c r="AV1793" s="12" t="s">
        <v>82</v>
      </c>
      <c r="AW1793" s="12" t="s">
        <v>30</v>
      </c>
      <c r="AX1793" s="12" t="s">
        <v>74</v>
      </c>
      <c r="AY1793" s="205" t="s">
        <v>125</v>
      </c>
    </row>
    <row r="1794" spans="1:65" s="13" customFormat="1">
      <c r="B1794" s="206"/>
      <c r="C1794" s="207"/>
      <c r="D1794" s="191" t="s">
        <v>135</v>
      </c>
      <c r="E1794" s="208" t="s">
        <v>1</v>
      </c>
      <c r="F1794" s="209" t="s">
        <v>1253</v>
      </c>
      <c r="G1794" s="207"/>
      <c r="H1794" s="210">
        <v>51.2</v>
      </c>
      <c r="I1794" s="211"/>
      <c r="J1794" s="207"/>
      <c r="K1794" s="207"/>
      <c r="L1794" s="212"/>
      <c r="M1794" s="213"/>
      <c r="N1794" s="214"/>
      <c r="O1794" s="214"/>
      <c r="P1794" s="214"/>
      <c r="Q1794" s="214"/>
      <c r="R1794" s="214"/>
      <c r="S1794" s="214"/>
      <c r="T1794" s="215"/>
      <c r="AT1794" s="216" t="s">
        <v>135</v>
      </c>
      <c r="AU1794" s="216" t="s">
        <v>82</v>
      </c>
      <c r="AV1794" s="13" t="s">
        <v>84</v>
      </c>
      <c r="AW1794" s="13" t="s">
        <v>30</v>
      </c>
      <c r="AX1794" s="13" t="s">
        <v>74</v>
      </c>
      <c r="AY1794" s="216" t="s">
        <v>125</v>
      </c>
    </row>
    <row r="1795" spans="1:65" s="14" customFormat="1">
      <c r="B1795" s="217"/>
      <c r="C1795" s="218"/>
      <c r="D1795" s="191" t="s">
        <v>135</v>
      </c>
      <c r="E1795" s="219" t="s">
        <v>1</v>
      </c>
      <c r="F1795" s="220" t="s">
        <v>138</v>
      </c>
      <c r="G1795" s="218"/>
      <c r="H1795" s="221">
        <v>51.2</v>
      </c>
      <c r="I1795" s="222"/>
      <c r="J1795" s="218"/>
      <c r="K1795" s="218"/>
      <c r="L1795" s="223"/>
      <c r="M1795" s="224"/>
      <c r="N1795" s="225"/>
      <c r="O1795" s="225"/>
      <c r="P1795" s="225"/>
      <c r="Q1795" s="225"/>
      <c r="R1795" s="225"/>
      <c r="S1795" s="225"/>
      <c r="T1795" s="226"/>
      <c r="AT1795" s="227" t="s">
        <v>135</v>
      </c>
      <c r="AU1795" s="227" t="s">
        <v>82</v>
      </c>
      <c r="AV1795" s="14" t="s">
        <v>132</v>
      </c>
      <c r="AW1795" s="14" t="s">
        <v>30</v>
      </c>
      <c r="AX1795" s="14" t="s">
        <v>82</v>
      </c>
      <c r="AY1795" s="227" t="s">
        <v>125</v>
      </c>
    </row>
    <row r="1796" spans="1:65" s="2" customFormat="1" ht="16.5" customHeight="1">
      <c r="A1796" s="33"/>
      <c r="B1796" s="34"/>
      <c r="C1796" s="228" t="s">
        <v>1254</v>
      </c>
      <c r="D1796" s="228" t="s">
        <v>769</v>
      </c>
      <c r="E1796" s="229" t="s">
        <v>1255</v>
      </c>
      <c r="F1796" s="230" t="s">
        <v>1256</v>
      </c>
      <c r="G1796" s="231" t="s">
        <v>494</v>
      </c>
      <c r="H1796" s="232">
        <v>5</v>
      </c>
      <c r="I1796" s="233"/>
      <c r="J1796" s="234">
        <f>ROUND(I1796*H1796,2)</f>
        <v>0</v>
      </c>
      <c r="K1796" s="230" t="s">
        <v>130</v>
      </c>
      <c r="L1796" s="38"/>
      <c r="M1796" s="235" t="s">
        <v>1</v>
      </c>
      <c r="N1796" s="236" t="s">
        <v>39</v>
      </c>
      <c r="O1796" s="70"/>
      <c r="P1796" s="187">
        <f>O1796*H1796</f>
        <v>0</v>
      </c>
      <c r="Q1796" s="187">
        <v>0</v>
      </c>
      <c r="R1796" s="187">
        <f>Q1796*H1796</f>
        <v>0</v>
      </c>
      <c r="S1796" s="187">
        <v>0</v>
      </c>
      <c r="T1796" s="188">
        <f>S1796*H1796</f>
        <v>0</v>
      </c>
      <c r="U1796" s="33"/>
      <c r="V1796" s="33"/>
      <c r="W1796" s="33"/>
      <c r="X1796" s="33"/>
      <c r="Y1796" s="33"/>
      <c r="Z1796" s="33"/>
      <c r="AA1796" s="33"/>
      <c r="AB1796" s="33"/>
      <c r="AC1796" s="33"/>
      <c r="AD1796" s="33"/>
      <c r="AE1796" s="33"/>
      <c r="AR1796" s="189" t="s">
        <v>132</v>
      </c>
      <c r="AT1796" s="189" t="s">
        <v>769</v>
      </c>
      <c r="AU1796" s="189" t="s">
        <v>82</v>
      </c>
      <c r="AY1796" s="16" t="s">
        <v>125</v>
      </c>
      <c r="BE1796" s="190">
        <f>IF(N1796="základní",J1796,0)</f>
        <v>0</v>
      </c>
      <c r="BF1796" s="190">
        <f>IF(N1796="snížená",J1796,0)</f>
        <v>0</v>
      </c>
      <c r="BG1796" s="190">
        <f>IF(N1796="zákl. přenesená",J1796,0)</f>
        <v>0</v>
      </c>
      <c r="BH1796" s="190">
        <f>IF(N1796="sníž. přenesená",J1796,0)</f>
        <v>0</v>
      </c>
      <c r="BI1796" s="190">
        <f>IF(N1796="nulová",J1796,0)</f>
        <v>0</v>
      </c>
      <c r="BJ1796" s="16" t="s">
        <v>82</v>
      </c>
      <c r="BK1796" s="190">
        <f>ROUND(I1796*H1796,2)</f>
        <v>0</v>
      </c>
      <c r="BL1796" s="16" t="s">
        <v>132</v>
      </c>
      <c r="BM1796" s="189" t="s">
        <v>1257</v>
      </c>
    </row>
    <row r="1797" spans="1:65" s="2" customFormat="1" ht="48.75">
      <c r="A1797" s="33"/>
      <c r="B1797" s="34"/>
      <c r="C1797" s="35"/>
      <c r="D1797" s="191" t="s">
        <v>134</v>
      </c>
      <c r="E1797" s="35"/>
      <c r="F1797" s="192" t="s">
        <v>1258</v>
      </c>
      <c r="G1797" s="35"/>
      <c r="H1797" s="35"/>
      <c r="I1797" s="193"/>
      <c r="J1797" s="35"/>
      <c r="K1797" s="35"/>
      <c r="L1797" s="38"/>
      <c r="M1797" s="194"/>
      <c r="N1797" s="195"/>
      <c r="O1797" s="70"/>
      <c r="P1797" s="70"/>
      <c r="Q1797" s="70"/>
      <c r="R1797" s="70"/>
      <c r="S1797" s="70"/>
      <c r="T1797" s="71"/>
      <c r="U1797" s="33"/>
      <c r="V1797" s="33"/>
      <c r="W1797" s="33"/>
      <c r="X1797" s="33"/>
      <c r="Y1797" s="33"/>
      <c r="Z1797" s="33"/>
      <c r="AA1797" s="33"/>
      <c r="AB1797" s="33"/>
      <c r="AC1797" s="33"/>
      <c r="AD1797" s="33"/>
      <c r="AE1797" s="33"/>
      <c r="AT1797" s="16" t="s">
        <v>134</v>
      </c>
      <c r="AU1797" s="16" t="s">
        <v>82</v>
      </c>
    </row>
    <row r="1798" spans="1:65" s="12" customFormat="1">
      <c r="B1798" s="196"/>
      <c r="C1798" s="197"/>
      <c r="D1798" s="191" t="s">
        <v>135</v>
      </c>
      <c r="E1798" s="198" t="s">
        <v>1</v>
      </c>
      <c r="F1798" s="199" t="s">
        <v>1259</v>
      </c>
      <c r="G1798" s="197"/>
      <c r="H1798" s="198" t="s">
        <v>1</v>
      </c>
      <c r="I1798" s="200"/>
      <c r="J1798" s="197"/>
      <c r="K1798" s="197"/>
      <c r="L1798" s="201"/>
      <c r="M1798" s="202"/>
      <c r="N1798" s="203"/>
      <c r="O1798" s="203"/>
      <c r="P1798" s="203"/>
      <c r="Q1798" s="203"/>
      <c r="R1798" s="203"/>
      <c r="S1798" s="203"/>
      <c r="T1798" s="204"/>
      <c r="AT1798" s="205" t="s">
        <v>135</v>
      </c>
      <c r="AU1798" s="205" t="s">
        <v>82</v>
      </c>
      <c r="AV1798" s="12" t="s">
        <v>82</v>
      </c>
      <c r="AW1798" s="12" t="s">
        <v>30</v>
      </c>
      <c r="AX1798" s="12" t="s">
        <v>74</v>
      </c>
      <c r="AY1798" s="205" t="s">
        <v>125</v>
      </c>
    </row>
    <row r="1799" spans="1:65" s="13" customFormat="1">
      <c r="B1799" s="206"/>
      <c r="C1799" s="207"/>
      <c r="D1799" s="191" t="s">
        <v>135</v>
      </c>
      <c r="E1799" s="208" t="s">
        <v>1</v>
      </c>
      <c r="F1799" s="209" t="s">
        <v>1260</v>
      </c>
      <c r="G1799" s="207"/>
      <c r="H1799" s="210">
        <v>5</v>
      </c>
      <c r="I1799" s="211"/>
      <c r="J1799" s="207"/>
      <c r="K1799" s="207"/>
      <c r="L1799" s="212"/>
      <c r="M1799" s="213"/>
      <c r="N1799" s="214"/>
      <c r="O1799" s="214"/>
      <c r="P1799" s="214"/>
      <c r="Q1799" s="214"/>
      <c r="R1799" s="214"/>
      <c r="S1799" s="214"/>
      <c r="T1799" s="215"/>
      <c r="AT1799" s="216" t="s">
        <v>135</v>
      </c>
      <c r="AU1799" s="216" t="s">
        <v>82</v>
      </c>
      <c r="AV1799" s="13" t="s">
        <v>84</v>
      </c>
      <c r="AW1799" s="13" t="s">
        <v>30</v>
      </c>
      <c r="AX1799" s="13" t="s">
        <v>74</v>
      </c>
      <c r="AY1799" s="216" t="s">
        <v>125</v>
      </c>
    </row>
    <row r="1800" spans="1:65" s="14" customFormat="1">
      <c r="B1800" s="217"/>
      <c r="C1800" s="218"/>
      <c r="D1800" s="191" t="s">
        <v>135</v>
      </c>
      <c r="E1800" s="219" t="s">
        <v>1</v>
      </c>
      <c r="F1800" s="220" t="s">
        <v>138</v>
      </c>
      <c r="G1800" s="218"/>
      <c r="H1800" s="221">
        <v>5</v>
      </c>
      <c r="I1800" s="222"/>
      <c r="J1800" s="218"/>
      <c r="K1800" s="218"/>
      <c r="L1800" s="223"/>
      <c r="M1800" s="224"/>
      <c r="N1800" s="225"/>
      <c r="O1800" s="225"/>
      <c r="P1800" s="225"/>
      <c r="Q1800" s="225"/>
      <c r="R1800" s="225"/>
      <c r="S1800" s="225"/>
      <c r="T1800" s="226"/>
      <c r="AT1800" s="227" t="s">
        <v>135</v>
      </c>
      <c r="AU1800" s="227" t="s">
        <v>82</v>
      </c>
      <c r="AV1800" s="14" t="s">
        <v>132</v>
      </c>
      <c r="AW1800" s="14" t="s">
        <v>30</v>
      </c>
      <c r="AX1800" s="14" t="s">
        <v>82</v>
      </c>
      <c r="AY1800" s="227" t="s">
        <v>125</v>
      </c>
    </row>
    <row r="1801" spans="1:65" s="2" customFormat="1" ht="24.2" customHeight="1">
      <c r="A1801" s="33"/>
      <c r="B1801" s="34"/>
      <c r="C1801" s="228" t="s">
        <v>1261</v>
      </c>
      <c r="D1801" s="228" t="s">
        <v>769</v>
      </c>
      <c r="E1801" s="229" t="s">
        <v>1262</v>
      </c>
      <c r="F1801" s="230" t="s">
        <v>1263</v>
      </c>
      <c r="G1801" s="231" t="s">
        <v>494</v>
      </c>
      <c r="H1801" s="232">
        <v>185.4</v>
      </c>
      <c r="I1801" s="233"/>
      <c r="J1801" s="234">
        <f>ROUND(I1801*H1801,2)</f>
        <v>0</v>
      </c>
      <c r="K1801" s="230" t="s">
        <v>1</v>
      </c>
      <c r="L1801" s="38"/>
      <c r="M1801" s="235" t="s">
        <v>1</v>
      </c>
      <c r="N1801" s="236" t="s">
        <v>39</v>
      </c>
      <c r="O1801" s="70"/>
      <c r="P1801" s="187">
        <f>O1801*H1801</f>
        <v>0</v>
      </c>
      <c r="Q1801" s="187">
        <v>1E-4</v>
      </c>
      <c r="R1801" s="187">
        <f>Q1801*H1801</f>
        <v>1.8540000000000001E-2</v>
      </c>
      <c r="S1801" s="187">
        <v>0</v>
      </c>
      <c r="T1801" s="188">
        <f>S1801*H1801</f>
        <v>0</v>
      </c>
      <c r="U1801" s="33"/>
      <c r="V1801" s="33"/>
      <c r="W1801" s="33"/>
      <c r="X1801" s="33"/>
      <c r="Y1801" s="33"/>
      <c r="Z1801" s="33"/>
      <c r="AA1801" s="33"/>
      <c r="AB1801" s="33"/>
      <c r="AC1801" s="33"/>
      <c r="AD1801" s="33"/>
      <c r="AE1801" s="33"/>
      <c r="AR1801" s="189" t="s">
        <v>132</v>
      </c>
      <c r="AT1801" s="189" t="s">
        <v>769</v>
      </c>
      <c r="AU1801" s="189" t="s">
        <v>82</v>
      </c>
      <c r="AY1801" s="16" t="s">
        <v>125</v>
      </c>
      <c r="BE1801" s="190">
        <f>IF(N1801="základní",J1801,0)</f>
        <v>0</v>
      </c>
      <c r="BF1801" s="190">
        <f>IF(N1801="snížená",J1801,0)</f>
        <v>0</v>
      </c>
      <c r="BG1801" s="190">
        <f>IF(N1801="zákl. přenesená",J1801,0)</f>
        <v>0</v>
      </c>
      <c r="BH1801" s="190">
        <f>IF(N1801="sníž. přenesená",J1801,0)</f>
        <v>0</v>
      </c>
      <c r="BI1801" s="190">
        <f>IF(N1801="nulová",J1801,0)</f>
        <v>0</v>
      </c>
      <c r="BJ1801" s="16" t="s">
        <v>82</v>
      </c>
      <c r="BK1801" s="190">
        <f>ROUND(I1801*H1801,2)</f>
        <v>0</v>
      </c>
      <c r="BL1801" s="16" t="s">
        <v>132</v>
      </c>
      <c r="BM1801" s="189" t="s">
        <v>1264</v>
      </c>
    </row>
    <row r="1802" spans="1:65" s="2" customFormat="1" ht="29.25">
      <c r="A1802" s="33"/>
      <c r="B1802" s="34"/>
      <c r="C1802" s="35"/>
      <c r="D1802" s="191" t="s">
        <v>134</v>
      </c>
      <c r="E1802" s="35"/>
      <c r="F1802" s="192" t="s">
        <v>1265</v>
      </c>
      <c r="G1802" s="35"/>
      <c r="H1802" s="35"/>
      <c r="I1802" s="193"/>
      <c r="J1802" s="35"/>
      <c r="K1802" s="35"/>
      <c r="L1802" s="38"/>
      <c r="M1802" s="194"/>
      <c r="N1802" s="195"/>
      <c r="O1802" s="70"/>
      <c r="P1802" s="70"/>
      <c r="Q1802" s="70"/>
      <c r="R1802" s="70"/>
      <c r="S1802" s="70"/>
      <c r="T1802" s="71"/>
      <c r="U1802" s="33"/>
      <c r="V1802" s="33"/>
      <c r="W1802" s="33"/>
      <c r="X1802" s="33"/>
      <c r="Y1802" s="33"/>
      <c r="Z1802" s="33"/>
      <c r="AA1802" s="33"/>
      <c r="AB1802" s="33"/>
      <c r="AC1802" s="33"/>
      <c r="AD1802" s="33"/>
      <c r="AE1802" s="33"/>
      <c r="AT1802" s="16" t="s">
        <v>134</v>
      </c>
      <c r="AU1802" s="16" t="s">
        <v>82</v>
      </c>
    </row>
    <row r="1803" spans="1:65" s="12" customFormat="1">
      <c r="B1803" s="196"/>
      <c r="C1803" s="197"/>
      <c r="D1803" s="191" t="s">
        <v>135</v>
      </c>
      <c r="E1803" s="198" t="s">
        <v>1</v>
      </c>
      <c r="F1803" s="199" t="s">
        <v>762</v>
      </c>
      <c r="G1803" s="197"/>
      <c r="H1803" s="198" t="s">
        <v>1</v>
      </c>
      <c r="I1803" s="200"/>
      <c r="J1803" s="197"/>
      <c r="K1803" s="197"/>
      <c r="L1803" s="201"/>
      <c r="M1803" s="202"/>
      <c r="N1803" s="203"/>
      <c r="O1803" s="203"/>
      <c r="P1803" s="203"/>
      <c r="Q1803" s="203"/>
      <c r="R1803" s="203"/>
      <c r="S1803" s="203"/>
      <c r="T1803" s="204"/>
      <c r="AT1803" s="205" t="s">
        <v>135</v>
      </c>
      <c r="AU1803" s="205" t="s">
        <v>82</v>
      </c>
      <c r="AV1803" s="12" t="s">
        <v>82</v>
      </c>
      <c r="AW1803" s="12" t="s">
        <v>30</v>
      </c>
      <c r="AX1803" s="12" t="s">
        <v>74</v>
      </c>
      <c r="AY1803" s="205" t="s">
        <v>125</v>
      </c>
    </row>
    <row r="1804" spans="1:65" s="13" customFormat="1">
      <c r="B1804" s="206"/>
      <c r="C1804" s="207"/>
      <c r="D1804" s="191" t="s">
        <v>135</v>
      </c>
      <c r="E1804" s="208" t="s">
        <v>1</v>
      </c>
      <c r="F1804" s="209" t="s">
        <v>763</v>
      </c>
      <c r="G1804" s="207"/>
      <c r="H1804" s="210">
        <v>59.4</v>
      </c>
      <c r="I1804" s="211"/>
      <c r="J1804" s="207"/>
      <c r="K1804" s="207"/>
      <c r="L1804" s="212"/>
      <c r="M1804" s="213"/>
      <c r="N1804" s="214"/>
      <c r="O1804" s="214"/>
      <c r="P1804" s="214"/>
      <c r="Q1804" s="214"/>
      <c r="R1804" s="214"/>
      <c r="S1804" s="214"/>
      <c r="T1804" s="215"/>
      <c r="AT1804" s="216" t="s">
        <v>135</v>
      </c>
      <c r="AU1804" s="216" t="s">
        <v>82</v>
      </c>
      <c r="AV1804" s="13" t="s">
        <v>84</v>
      </c>
      <c r="AW1804" s="13" t="s">
        <v>30</v>
      </c>
      <c r="AX1804" s="13" t="s">
        <v>74</v>
      </c>
      <c r="AY1804" s="216" t="s">
        <v>125</v>
      </c>
    </row>
    <row r="1805" spans="1:65" s="12" customFormat="1">
      <c r="B1805" s="196"/>
      <c r="C1805" s="197"/>
      <c r="D1805" s="191" t="s">
        <v>135</v>
      </c>
      <c r="E1805" s="198" t="s">
        <v>1</v>
      </c>
      <c r="F1805" s="199" t="s">
        <v>764</v>
      </c>
      <c r="G1805" s="197"/>
      <c r="H1805" s="198" t="s">
        <v>1</v>
      </c>
      <c r="I1805" s="200"/>
      <c r="J1805" s="197"/>
      <c r="K1805" s="197"/>
      <c r="L1805" s="201"/>
      <c r="M1805" s="202"/>
      <c r="N1805" s="203"/>
      <c r="O1805" s="203"/>
      <c r="P1805" s="203"/>
      <c r="Q1805" s="203"/>
      <c r="R1805" s="203"/>
      <c r="S1805" s="203"/>
      <c r="T1805" s="204"/>
      <c r="AT1805" s="205" t="s">
        <v>135</v>
      </c>
      <c r="AU1805" s="205" t="s">
        <v>82</v>
      </c>
      <c r="AV1805" s="12" t="s">
        <v>82</v>
      </c>
      <c r="AW1805" s="12" t="s">
        <v>30</v>
      </c>
      <c r="AX1805" s="12" t="s">
        <v>74</v>
      </c>
      <c r="AY1805" s="205" t="s">
        <v>125</v>
      </c>
    </row>
    <row r="1806" spans="1:65" s="13" customFormat="1">
      <c r="B1806" s="206"/>
      <c r="C1806" s="207"/>
      <c r="D1806" s="191" t="s">
        <v>135</v>
      </c>
      <c r="E1806" s="208" t="s">
        <v>1</v>
      </c>
      <c r="F1806" s="209" t="s">
        <v>765</v>
      </c>
      <c r="G1806" s="207"/>
      <c r="H1806" s="210">
        <v>126</v>
      </c>
      <c r="I1806" s="211"/>
      <c r="J1806" s="207"/>
      <c r="K1806" s="207"/>
      <c r="L1806" s="212"/>
      <c r="M1806" s="213"/>
      <c r="N1806" s="214"/>
      <c r="O1806" s="214"/>
      <c r="P1806" s="214"/>
      <c r="Q1806" s="214"/>
      <c r="R1806" s="214"/>
      <c r="S1806" s="214"/>
      <c r="T1806" s="215"/>
      <c r="AT1806" s="216" t="s">
        <v>135</v>
      </c>
      <c r="AU1806" s="216" t="s">
        <v>82</v>
      </c>
      <c r="AV1806" s="13" t="s">
        <v>84</v>
      </c>
      <c r="AW1806" s="13" t="s">
        <v>30</v>
      </c>
      <c r="AX1806" s="13" t="s">
        <v>74</v>
      </c>
      <c r="AY1806" s="216" t="s">
        <v>125</v>
      </c>
    </row>
    <row r="1807" spans="1:65" s="14" customFormat="1">
      <c r="B1807" s="217"/>
      <c r="C1807" s="218"/>
      <c r="D1807" s="191" t="s">
        <v>135</v>
      </c>
      <c r="E1807" s="219" t="s">
        <v>1</v>
      </c>
      <c r="F1807" s="220" t="s">
        <v>138</v>
      </c>
      <c r="G1807" s="218"/>
      <c r="H1807" s="221">
        <v>185.4</v>
      </c>
      <c r="I1807" s="222"/>
      <c r="J1807" s="218"/>
      <c r="K1807" s="218"/>
      <c r="L1807" s="223"/>
      <c r="M1807" s="224"/>
      <c r="N1807" s="225"/>
      <c r="O1807" s="225"/>
      <c r="P1807" s="225"/>
      <c r="Q1807" s="225"/>
      <c r="R1807" s="225"/>
      <c r="S1807" s="225"/>
      <c r="T1807" s="226"/>
      <c r="AT1807" s="227" t="s">
        <v>135</v>
      </c>
      <c r="AU1807" s="227" t="s">
        <v>82</v>
      </c>
      <c r="AV1807" s="14" t="s">
        <v>132</v>
      </c>
      <c r="AW1807" s="14" t="s">
        <v>30</v>
      </c>
      <c r="AX1807" s="14" t="s">
        <v>82</v>
      </c>
      <c r="AY1807" s="227" t="s">
        <v>125</v>
      </c>
    </row>
    <row r="1808" spans="1:65" s="2" customFormat="1" ht="24.2" customHeight="1">
      <c r="A1808" s="33"/>
      <c r="B1808" s="34"/>
      <c r="C1808" s="228" t="s">
        <v>1266</v>
      </c>
      <c r="D1808" s="228" t="s">
        <v>769</v>
      </c>
      <c r="E1808" s="229" t="s">
        <v>1267</v>
      </c>
      <c r="F1808" s="230" t="s">
        <v>1268</v>
      </c>
      <c r="G1808" s="231" t="s">
        <v>1269</v>
      </c>
      <c r="H1808" s="232">
        <v>748</v>
      </c>
      <c r="I1808" s="233"/>
      <c r="J1808" s="234">
        <f>ROUND(I1808*H1808,2)</f>
        <v>0</v>
      </c>
      <c r="K1808" s="230" t="s">
        <v>130</v>
      </c>
      <c r="L1808" s="38"/>
      <c r="M1808" s="235" t="s">
        <v>1</v>
      </c>
      <c r="N1808" s="236" t="s">
        <v>39</v>
      </c>
      <c r="O1808" s="70"/>
      <c r="P1808" s="187">
        <f>O1808*H1808</f>
        <v>0</v>
      </c>
      <c r="Q1808" s="187">
        <v>0</v>
      </c>
      <c r="R1808" s="187">
        <f>Q1808*H1808</f>
        <v>0</v>
      </c>
      <c r="S1808" s="187">
        <v>0</v>
      </c>
      <c r="T1808" s="188">
        <f>S1808*H1808</f>
        <v>0</v>
      </c>
      <c r="U1808" s="33"/>
      <c r="V1808" s="33"/>
      <c r="W1808" s="33"/>
      <c r="X1808" s="33"/>
      <c r="Y1808" s="33"/>
      <c r="Z1808" s="33"/>
      <c r="AA1808" s="33"/>
      <c r="AB1808" s="33"/>
      <c r="AC1808" s="33"/>
      <c r="AD1808" s="33"/>
      <c r="AE1808" s="33"/>
      <c r="AR1808" s="189" t="s">
        <v>132</v>
      </c>
      <c r="AT1808" s="189" t="s">
        <v>769</v>
      </c>
      <c r="AU1808" s="189" t="s">
        <v>82</v>
      </c>
      <c r="AY1808" s="16" t="s">
        <v>125</v>
      </c>
      <c r="BE1808" s="190">
        <f>IF(N1808="základní",J1808,0)</f>
        <v>0</v>
      </c>
      <c r="BF1808" s="190">
        <f>IF(N1808="snížená",J1808,0)</f>
        <v>0</v>
      </c>
      <c r="BG1808" s="190">
        <f>IF(N1808="zákl. přenesená",J1808,0)</f>
        <v>0</v>
      </c>
      <c r="BH1808" s="190">
        <f>IF(N1808="sníž. přenesená",J1808,0)</f>
        <v>0</v>
      </c>
      <c r="BI1808" s="190">
        <f>IF(N1808="nulová",J1808,0)</f>
        <v>0</v>
      </c>
      <c r="BJ1808" s="16" t="s">
        <v>82</v>
      </c>
      <c r="BK1808" s="190">
        <f>ROUND(I1808*H1808,2)</f>
        <v>0</v>
      </c>
      <c r="BL1808" s="16" t="s">
        <v>132</v>
      </c>
      <c r="BM1808" s="189" t="s">
        <v>1270</v>
      </c>
    </row>
    <row r="1809" spans="1:65" s="2" customFormat="1" ht="48.75">
      <c r="A1809" s="33"/>
      <c r="B1809" s="34"/>
      <c r="C1809" s="35"/>
      <c r="D1809" s="191" t="s">
        <v>134</v>
      </c>
      <c r="E1809" s="35"/>
      <c r="F1809" s="192" t="s">
        <v>1271</v>
      </c>
      <c r="G1809" s="35"/>
      <c r="H1809" s="35"/>
      <c r="I1809" s="193"/>
      <c r="J1809" s="35"/>
      <c r="K1809" s="35"/>
      <c r="L1809" s="38"/>
      <c r="M1809" s="194"/>
      <c r="N1809" s="195"/>
      <c r="O1809" s="70"/>
      <c r="P1809" s="70"/>
      <c r="Q1809" s="70"/>
      <c r="R1809" s="70"/>
      <c r="S1809" s="70"/>
      <c r="T1809" s="71"/>
      <c r="U1809" s="33"/>
      <c r="V1809" s="33"/>
      <c r="W1809" s="33"/>
      <c r="X1809" s="33"/>
      <c r="Y1809" s="33"/>
      <c r="Z1809" s="33"/>
      <c r="AA1809" s="33"/>
      <c r="AB1809" s="33"/>
      <c r="AC1809" s="33"/>
      <c r="AD1809" s="33"/>
      <c r="AE1809" s="33"/>
      <c r="AT1809" s="16" t="s">
        <v>134</v>
      </c>
      <c r="AU1809" s="16" t="s">
        <v>82</v>
      </c>
    </row>
    <row r="1810" spans="1:65" s="12" customFormat="1">
      <c r="B1810" s="196"/>
      <c r="C1810" s="197"/>
      <c r="D1810" s="191" t="s">
        <v>135</v>
      </c>
      <c r="E1810" s="198" t="s">
        <v>1</v>
      </c>
      <c r="F1810" s="199" t="s">
        <v>396</v>
      </c>
      <c r="G1810" s="197"/>
      <c r="H1810" s="198" t="s">
        <v>1</v>
      </c>
      <c r="I1810" s="200"/>
      <c r="J1810" s="197"/>
      <c r="K1810" s="197"/>
      <c r="L1810" s="201"/>
      <c r="M1810" s="202"/>
      <c r="N1810" s="203"/>
      <c r="O1810" s="203"/>
      <c r="P1810" s="203"/>
      <c r="Q1810" s="203"/>
      <c r="R1810" s="203"/>
      <c r="S1810" s="203"/>
      <c r="T1810" s="204"/>
      <c r="AT1810" s="205" t="s">
        <v>135</v>
      </c>
      <c r="AU1810" s="205" t="s">
        <v>82</v>
      </c>
      <c r="AV1810" s="12" t="s">
        <v>82</v>
      </c>
      <c r="AW1810" s="12" t="s">
        <v>30</v>
      </c>
      <c r="AX1810" s="12" t="s">
        <v>74</v>
      </c>
      <c r="AY1810" s="205" t="s">
        <v>125</v>
      </c>
    </row>
    <row r="1811" spans="1:65" s="13" customFormat="1">
      <c r="B1811" s="206"/>
      <c r="C1811" s="207"/>
      <c r="D1811" s="191" t="s">
        <v>135</v>
      </c>
      <c r="E1811" s="208" t="s">
        <v>1</v>
      </c>
      <c r="F1811" s="209" t="s">
        <v>477</v>
      </c>
      <c r="G1811" s="207"/>
      <c r="H1811" s="210">
        <v>747.84</v>
      </c>
      <c r="I1811" s="211"/>
      <c r="J1811" s="207"/>
      <c r="K1811" s="207"/>
      <c r="L1811" s="212"/>
      <c r="M1811" s="213"/>
      <c r="N1811" s="214"/>
      <c r="O1811" s="214"/>
      <c r="P1811" s="214"/>
      <c r="Q1811" s="214"/>
      <c r="R1811" s="214"/>
      <c r="S1811" s="214"/>
      <c r="T1811" s="215"/>
      <c r="AT1811" s="216" t="s">
        <v>135</v>
      </c>
      <c r="AU1811" s="216" t="s">
        <v>82</v>
      </c>
      <c r="AV1811" s="13" t="s">
        <v>84</v>
      </c>
      <c r="AW1811" s="13" t="s">
        <v>30</v>
      </c>
      <c r="AX1811" s="13" t="s">
        <v>74</v>
      </c>
      <c r="AY1811" s="216" t="s">
        <v>125</v>
      </c>
    </row>
    <row r="1812" spans="1:65" s="13" customFormat="1">
      <c r="B1812" s="206"/>
      <c r="C1812" s="207"/>
      <c r="D1812" s="191" t="s">
        <v>135</v>
      </c>
      <c r="E1812" s="208" t="s">
        <v>1</v>
      </c>
      <c r="F1812" s="209" t="s">
        <v>478</v>
      </c>
      <c r="G1812" s="207"/>
      <c r="H1812" s="210">
        <v>0.16</v>
      </c>
      <c r="I1812" s="211"/>
      <c r="J1812" s="207"/>
      <c r="K1812" s="207"/>
      <c r="L1812" s="212"/>
      <c r="M1812" s="213"/>
      <c r="N1812" s="214"/>
      <c r="O1812" s="214"/>
      <c r="P1812" s="214"/>
      <c r="Q1812" s="214"/>
      <c r="R1812" s="214"/>
      <c r="S1812" s="214"/>
      <c r="T1812" s="215"/>
      <c r="AT1812" s="216" t="s">
        <v>135</v>
      </c>
      <c r="AU1812" s="216" t="s">
        <v>82</v>
      </c>
      <c r="AV1812" s="13" t="s">
        <v>84</v>
      </c>
      <c r="AW1812" s="13" t="s">
        <v>30</v>
      </c>
      <c r="AX1812" s="13" t="s">
        <v>74</v>
      </c>
      <c r="AY1812" s="216" t="s">
        <v>125</v>
      </c>
    </row>
    <row r="1813" spans="1:65" s="14" customFormat="1">
      <c r="B1813" s="217"/>
      <c r="C1813" s="218"/>
      <c r="D1813" s="191" t="s">
        <v>135</v>
      </c>
      <c r="E1813" s="219" t="s">
        <v>1</v>
      </c>
      <c r="F1813" s="220" t="s">
        <v>138</v>
      </c>
      <c r="G1813" s="218"/>
      <c r="H1813" s="221">
        <v>748</v>
      </c>
      <c r="I1813" s="222"/>
      <c r="J1813" s="218"/>
      <c r="K1813" s="218"/>
      <c r="L1813" s="223"/>
      <c r="M1813" s="224"/>
      <c r="N1813" s="225"/>
      <c r="O1813" s="225"/>
      <c r="P1813" s="225"/>
      <c r="Q1813" s="225"/>
      <c r="R1813" s="225"/>
      <c r="S1813" s="225"/>
      <c r="T1813" s="226"/>
      <c r="AT1813" s="227" t="s">
        <v>135</v>
      </c>
      <c r="AU1813" s="227" t="s">
        <v>82</v>
      </c>
      <c r="AV1813" s="14" t="s">
        <v>132</v>
      </c>
      <c r="AW1813" s="14" t="s">
        <v>30</v>
      </c>
      <c r="AX1813" s="14" t="s">
        <v>82</v>
      </c>
      <c r="AY1813" s="227" t="s">
        <v>125</v>
      </c>
    </row>
    <row r="1814" spans="1:65" s="2" customFormat="1" ht="16.5" customHeight="1">
      <c r="A1814" s="33"/>
      <c r="B1814" s="34"/>
      <c r="C1814" s="228" t="s">
        <v>1272</v>
      </c>
      <c r="D1814" s="228" t="s">
        <v>769</v>
      </c>
      <c r="E1814" s="229" t="s">
        <v>1273</v>
      </c>
      <c r="F1814" s="230" t="s">
        <v>1274</v>
      </c>
      <c r="G1814" s="231" t="s">
        <v>159</v>
      </c>
      <c r="H1814" s="232">
        <v>2672</v>
      </c>
      <c r="I1814" s="233"/>
      <c r="J1814" s="234">
        <f>ROUND(I1814*H1814,2)</f>
        <v>0</v>
      </c>
      <c r="K1814" s="230" t="s">
        <v>130</v>
      </c>
      <c r="L1814" s="38"/>
      <c r="M1814" s="235" t="s">
        <v>1</v>
      </c>
      <c r="N1814" s="236" t="s">
        <v>39</v>
      </c>
      <c r="O1814" s="70"/>
      <c r="P1814" s="187">
        <f>O1814*H1814</f>
        <v>0</v>
      </c>
      <c r="Q1814" s="187">
        <v>0</v>
      </c>
      <c r="R1814" s="187">
        <f>Q1814*H1814</f>
        <v>0</v>
      </c>
      <c r="S1814" s="187">
        <v>0</v>
      </c>
      <c r="T1814" s="188">
        <f>S1814*H1814</f>
        <v>0</v>
      </c>
      <c r="U1814" s="33"/>
      <c r="V1814" s="33"/>
      <c r="W1814" s="33"/>
      <c r="X1814" s="33"/>
      <c r="Y1814" s="33"/>
      <c r="Z1814" s="33"/>
      <c r="AA1814" s="33"/>
      <c r="AB1814" s="33"/>
      <c r="AC1814" s="33"/>
      <c r="AD1814" s="33"/>
      <c r="AE1814" s="33"/>
      <c r="AR1814" s="189" t="s">
        <v>132</v>
      </c>
      <c r="AT1814" s="189" t="s">
        <v>769</v>
      </c>
      <c r="AU1814" s="189" t="s">
        <v>82</v>
      </c>
      <c r="AY1814" s="16" t="s">
        <v>125</v>
      </c>
      <c r="BE1814" s="190">
        <f>IF(N1814="základní",J1814,0)</f>
        <v>0</v>
      </c>
      <c r="BF1814" s="190">
        <f>IF(N1814="snížená",J1814,0)</f>
        <v>0</v>
      </c>
      <c r="BG1814" s="190">
        <f>IF(N1814="zákl. přenesená",J1814,0)</f>
        <v>0</v>
      </c>
      <c r="BH1814" s="190">
        <f>IF(N1814="sníž. přenesená",J1814,0)</f>
        <v>0</v>
      </c>
      <c r="BI1814" s="190">
        <f>IF(N1814="nulová",J1814,0)</f>
        <v>0</v>
      </c>
      <c r="BJ1814" s="16" t="s">
        <v>82</v>
      </c>
      <c r="BK1814" s="190">
        <f>ROUND(I1814*H1814,2)</f>
        <v>0</v>
      </c>
      <c r="BL1814" s="16" t="s">
        <v>132</v>
      </c>
      <c r="BM1814" s="189" t="s">
        <v>1275</v>
      </c>
    </row>
    <row r="1815" spans="1:65" s="2" customFormat="1" ht="29.25">
      <c r="A1815" s="33"/>
      <c r="B1815" s="34"/>
      <c r="C1815" s="35"/>
      <c r="D1815" s="191" t="s">
        <v>134</v>
      </c>
      <c r="E1815" s="35"/>
      <c r="F1815" s="192" t="s">
        <v>1276</v>
      </c>
      <c r="G1815" s="35"/>
      <c r="H1815" s="35"/>
      <c r="I1815" s="193"/>
      <c r="J1815" s="35"/>
      <c r="K1815" s="35"/>
      <c r="L1815" s="38"/>
      <c r="M1815" s="194"/>
      <c r="N1815" s="195"/>
      <c r="O1815" s="70"/>
      <c r="P1815" s="70"/>
      <c r="Q1815" s="70"/>
      <c r="R1815" s="70"/>
      <c r="S1815" s="70"/>
      <c r="T1815" s="71"/>
      <c r="U1815" s="33"/>
      <c r="V1815" s="33"/>
      <c r="W1815" s="33"/>
      <c r="X1815" s="33"/>
      <c r="Y1815" s="33"/>
      <c r="Z1815" s="33"/>
      <c r="AA1815" s="33"/>
      <c r="AB1815" s="33"/>
      <c r="AC1815" s="33"/>
      <c r="AD1815" s="33"/>
      <c r="AE1815" s="33"/>
      <c r="AT1815" s="16" t="s">
        <v>134</v>
      </c>
      <c r="AU1815" s="16" t="s">
        <v>82</v>
      </c>
    </row>
    <row r="1816" spans="1:65" s="13" customFormat="1">
      <c r="B1816" s="206"/>
      <c r="C1816" s="207"/>
      <c r="D1816" s="191" t="s">
        <v>135</v>
      </c>
      <c r="E1816" s="208" t="s">
        <v>1</v>
      </c>
      <c r="F1816" s="209" t="s">
        <v>1277</v>
      </c>
      <c r="G1816" s="207"/>
      <c r="H1816" s="210">
        <v>2672</v>
      </c>
      <c r="I1816" s="211"/>
      <c r="J1816" s="207"/>
      <c r="K1816" s="207"/>
      <c r="L1816" s="212"/>
      <c r="M1816" s="213"/>
      <c r="N1816" s="214"/>
      <c r="O1816" s="214"/>
      <c r="P1816" s="214"/>
      <c r="Q1816" s="214"/>
      <c r="R1816" s="214"/>
      <c r="S1816" s="214"/>
      <c r="T1816" s="215"/>
      <c r="AT1816" s="216" t="s">
        <v>135</v>
      </c>
      <c r="AU1816" s="216" t="s">
        <v>82</v>
      </c>
      <c r="AV1816" s="13" t="s">
        <v>84</v>
      </c>
      <c r="AW1816" s="13" t="s">
        <v>30</v>
      </c>
      <c r="AX1816" s="13" t="s">
        <v>74</v>
      </c>
      <c r="AY1816" s="216" t="s">
        <v>125</v>
      </c>
    </row>
    <row r="1817" spans="1:65" s="14" customFormat="1">
      <c r="B1817" s="217"/>
      <c r="C1817" s="218"/>
      <c r="D1817" s="191" t="s">
        <v>135</v>
      </c>
      <c r="E1817" s="219" t="s">
        <v>1</v>
      </c>
      <c r="F1817" s="220" t="s">
        <v>138</v>
      </c>
      <c r="G1817" s="218"/>
      <c r="H1817" s="221">
        <v>2672</v>
      </c>
      <c r="I1817" s="222"/>
      <c r="J1817" s="218"/>
      <c r="K1817" s="218"/>
      <c r="L1817" s="223"/>
      <c r="M1817" s="224"/>
      <c r="N1817" s="225"/>
      <c r="O1817" s="225"/>
      <c r="P1817" s="225"/>
      <c r="Q1817" s="225"/>
      <c r="R1817" s="225"/>
      <c r="S1817" s="225"/>
      <c r="T1817" s="226"/>
      <c r="AT1817" s="227" t="s">
        <v>135</v>
      </c>
      <c r="AU1817" s="227" t="s">
        <v>82</v>
      </c>
      <c r="AV1817" s="14" t="s">
        <v>132</v>
      </c>
      <c r="AW1817" s="14" t="s">
        <v>30</v>
      </c>
      <c r="AX1817" s="14" t="s">
        <v>82</v>
      </c>
      <c r="AY1817" s="227" t="s">
        <v>125</v>
      </c>
    </row>
    <row r="1818" spans="1:65" s="2" customFormat="1" ht="16.5" customHeight="1">
      <c r="A1818" s="33"/>
      <c r="B1818" s="34"/>
      <c r="C1818" s="228" t="s">
        <v>1278</v>
      </c>
      <c r="D1818" s="228" t="s">
        <v>769</v>
      </c>
      <c r="E1818" s="229" t="s">
        <v>1279</v>
      </c>
      <c r="F1818" s="230" t="s">
        <v>1280</v>
      </c>
      <c r="G1818" s="231" t="s">
        <v>159</v>
      </c>
      <c r="H1818" s="232">
        <v>328</v>
      </c>
      <c r="I1818" s="233"/>
      <c r="J1818" s="234">
        <f>ROUND(I1818*H1818,2)</f>
        <v>0</v>
      </c>
      <c r="K1818" s="230" t="s">
        <v>130</v>
      </c>
      <c r="L1818" s="38"/>
      <c r="M1818" s="235" t="s">
        <v>1</v>
      </c>
      <c r="N1818" s="236" t="s">
        <v>39</v>
      </c>
      <c r="O1818" s="70"/>
      <c r="P1818" s="187">
        <f>O1818*H1818</f>
        <v>0</v>
      </c>
      <c r="Q1818" s="187">
        <v>0</v>
      </c>
      <c r="R1818" s="187">
        <f>Q1818*H1818</f>
        <v>0</v>
      </c>
      <c r="S1818" s="187">
        <v>0</v>
      </c>
      <c r="T1818" s="188">
        <f>S1818*H1818</f>
        <v>0</v>
      </c>
      <c r="U1818" s="33"/>
      <c r="V1818" s="33"/>
      <c r="W1818" s="33"/>
      <c r="X1818" s="33"/>
      <c r="Y1818" s="33"/>
      <c r="Z1818" s="33"/>
      <c r="AA1818" s="33"/>
      <c r="AB1818" s="33"/>
      <c r="AC1818" s="33"/>
      <c r="AD1818" s="33"/>
      <c r="AE1818" s="33"/>
      <c r="AR1818" s="189" t="s">
        <v>132</v>
      </c>
      <c r="AT1818" s="189" t="s">
        <v>769</v>
      </c>
      <c r="AU1818" s="189" t="s">
        <v>82</v>
      </c>
      <c r="AY1818" s="16" t="s">
        <v>125</v>
      </c>
      <c r="BE1818" s="190">
        <f>IF(N1818="základní",J1818,0)</f>
        <v>0</v>
      </c>
      <c r="BF1818" s="190">
        <f>IF(N1818="snížená",J1818,0)</f>
        <v>0</v>
      </c>
      <c r="BG1818" s="190">
        <f>IF(N1818="zákl. přenesená",J1818,0)</f>
        <v>0</v>
      </c>
      <c r="BH1818" s="190">
        <f>IF(N1818="sníž. přenesená",J1818,0)</f>
        <v>0</v>
      </c>
      <c r="BI1818" s="190">
        <f>IF(N1818="nulová",J1818,0)</f>
        <v>0</v>
      </c>
      <c r="BJ1818" s="16" t="s">
        <v>82</v>
      </c>
      <c r="BK1818" s="190">
        <f>ROUND(I1818*H1818,2)</f>
        <v>0</v>
      </c>
      <c r="BL1818" s="16" t="s">
        <v>132</v>
      </c>
      <c r="BM1818" s="189" t="s">
        <v>1281</v>
      </c>
    </row>
    <row r="1819" spans="1:65" s="2" customFormat="1" ht="39">
      <c r="A1819" s="33"/>
      <c r="B1819" s="34"/>
      <c r="C1819" s="35"/>
      <c r="D1819" s="191" t="s">
        <v>134</v>
      </c>
      <c r="E1819" s="35"/>
      <c r="F1819" s="192" t="s">
        <v>1282</v>
      </c>
      <c r="G1819" s="35"/>
      <c r="H1819" s="35"/>
      <c r="I1819" s="193"/>
      <c r="J1819" s="35"/>
      <c r="K1819" s="35"/>
      <c r="L1819" s="38"/>
      <c r="M1819" s="194"/>
      <c r="N1819" s="195"/>
      <c r="O1819" s="70"/>
      <c r="P1819" s="70"/>
      <c r="Q1819" s="70"/>
      <c r="R1819" s="70"/>
      <c r="S1819" s="70"/>
      <c r="T1819" s="71"/>
      <c r="U1819" s="33"/>
      <c r="V1819" s="33"/>
      <c r="W1819" s="33"/>
      <c r="X1819" s="33"/>
      <c r="Y1819" s="33"/>
      <c r="Z1819" s="33"/>
      <c r="AA1819" s="33"/>
      <c r="AB1819" s="33"/>
      <c r="AC1819" s="33"/>
      <c r="AD1819" s="33"/>
      <c r="AE1819" s="33"/>
      <c r="AT1819" s="16" t="s">
        <v>134</v>
      </c>
      <c r="AU1819" s="16" t="s">
        <v>82</v>
      </c>
    </row>
    <row r="1820" spans="1:65" s="13" customFormat="1">
      <c r="B1820" s="206"/>
      <c r="C1820" s="207"/>
      <c r="D1820" s="191" t="s">
        <v>135</v>
      </c>
      <c r="E1820" s="208" t="s">
        <v>1</v>
      </c>
      <c r="F1820" s="209" t="s">
        <v>1283</v>
      </c>
      <c r="G1820" s="207"/>
      <c r="H1820" s="210">
        <v>328</v>
      </c>
      <c r="I1820" s="211"/>
      <c r="J1820" s="207"/>
      <c r="K1820" s="207"/>
      <c r="L1820" s="212"/>
      <c r="M1820" s="213"/>
      <c r="N1820" s="214"/>
      <c r="O1820" s="214"/>
      <c r="P1820" s="214"/>
      <c r="Q1820" s="214"/>
      <c r="R1820" s="214"/>
      <c r="S1820" s="214"/>
      <c r="T1820" s="215"/>
      <c r="AT1820" s="216" t="s">
        <v>135</v>
      </c>
      <c r="AU1820" s="216" t="s">
        <v>82</v>
      </c>
      <c r="AV1820" s="13" t="s">
        <v>84</v>
      </c>
      <c r="AW1820" s="13" t="s">
        <v>30</v>
      </c>
      <c r="AX1820" s="13" t="s">
        <v>74</v>
      </c>
      <c r="AY1820" s="216" t="s">
        <v>125</v>
      </c>
    </row>
    <row r="1821" spans="1:65" s="14" customFormat="1">
      <c r="B1821" s="217"/>
      <c r="C1821" s="218"/>
      <c r="D1821" s="191" t="s">
        <v>135</v>
      </c>
      <c r="E1821" s="219" t="s">
        <v>1</v>
      </c>
      <c r="F1821" s="220" t="s">
        <v>138</v>
      </c>
      <c r="G1821" s="218"/>
      <c r="H1821" s="221">
        <v>328</v>
      </c>
      <c r="I1821" s="222"/>
      <c r="J1821" s="218"/>
      <c r="K1821" s="218"/>
      <c r="L1821" s="223"/>
      <c r="M1821" s="224"/>
      <c r="N1821" s="225"/>
      <c r="O1821" s="225"/>
      <c r="P1821" s="225"/>
      <c r="Q1821" s="225"/>
      <c r="R1821" s="225"/>
      <c r="S1821" s="225"/>
      <c r="T1821" s="226"/>
      <c r="AT1821" s="227" t="s">
        <v>135</v>
      </c>
      <c r="AU1821" s="227" t="s">
        <v>82</v>
      </c>
      <c r="AV1821" s="14" t="s">
        <v>132</v>
      </c>
      <c r="AW1821" s="14" t="s">
        <v>30</v>
      </c>
      <c r="AX1821" s="14" t="s">
        <v>82</v>
      </c>
      <c r="AY1821" s="227" t="s">
        <v>125</v>
      </c>
    </row>
    <row r="1822" spans="1:65" s="11" customFormat="1" ht="25.9" customHeight="1">
      <c r="B1822" s="163"/>
      <c r="C1822" s="164"/>
      <c r="D1822" s="165" t="s">
        <v>73</v>
      </c>
      <c r="E1822" s="166" t="s">
        <v>1284</v>
      </c>
      <c r="F1822" s="166" t="s">
        <v>1285</v>
      </c>
      <c r="G1822" s="164"/>
      <c r="H1822" s="164"/>
      <c r="I1822" s="167"/>
      <c r="J1822" s="168">
        <f>BK1822</f>
        <v>0</v>
      </c>
      <c r="K1822" s="164"/>
      <c r="L1822" s="169"/>
      <c r="M1822" s="170"/>
      <c r="N1822" s="171"/>
      <c r="O1822" s="171"/>
      <c r="P1822" s="172">
        <f>SUM(P1823:P1890)</f>
        <v>0</v>
      </c>
      <c r="Q1822" s="171"/>
      <c r="R1822" s="172">
        <f>SUM(R1823:R1890)</f>
        <v>0</v>
      </c>
      <c r="S1822" s="171"/>
      <c r="T1822" s="173">
        <f>SUM(T1823:T1890)</f>
        <v>0</v>
      </c>
      <c r="AR1822" s="174" t="s">
        <v>132</v>
      </c>
      <c r="AT1822" s="175" t="s">
        <v>73</v>
      </c>
      <c r="AU1822" s="175" t="s">
        <v>74</v>
      </c>
      <c r="AY1822" s="174" t="s">
        <v>125</v>
      </c>
      <c r="BK1822" s="176">
        <f>SUM(BK1823:BK1890)</f>
        <v>0</v>
      </c>
    </row>
    <row r="1823" spans="1:65" s="2" customFormat="1" ht="24.2" customHeight="1">
      <c r="A1823" s="33"/>
      <c r="B1823" s="34"/>
      <c r="C1823" s="228" t="s">
        <v>1286</v>
      </c>
      <c r="D1823" s="228" t="s">
        <v>769</v>
      </c>
      <c r="E1823" s="229" t="s">
        <v>1287</v>
      </c>
      <c r="F1823" s="230" t="s">
        <v>1288</v>
      </c>
      <c r="G1823" s="231" t="s">
        <v>159</v>
      </c>
      <c r="H1823" s="232">
        <v>44</v>
      </c>
      <c r="I1823" s="233"/>
      <c r="J1823" s="234">
        <f>ROUND(I1823*H1823,2)</f>
        <v>0</v>
      </c>
      <c r="K1823" s="230" t="s">
        <v>130</v>
      </c>
      <c r="L1823" s="38"/>
      <c r="M1823" s="235" t="s">
        <v>1</v>
      </c>
      <c r="N1823" s="236" t="s">
        <v>39</v>
      </c>
      <c r="O1823" s="70"/>
      <c r="P1823" s="187">
        <f>O1823*H1823</f>
        <v>0</v>
      </c>
      <c r="Q1823" s="187">
        <v>0</v>
      </c>
      <c r="R1823" s="187">
        <f>Q1823*H1823</f>
        <v>0</v>
      </c>
      <c r="S1823" s="187">
        <v>0</v>
      </c>
      <c r="T1823" s="188">
        <f>S1823*H1823</f>
        <v>0</v>
      </c>
      <c r="U1823" s="33"/>
      <c r="V1823" s="33"/>
      <c r="W1823" s="33"/>
      <c r="X1823" s="33"/>
      <c r="Y1823" s="33"/>
      <c r="Z1823" s="33"/>
      <c r="AA1823" s="33"/>
      <c r="AB1823" s="33"/>
      <c r="AC1823" s="33"/>
      <c r="AD1823" s="33"/>
      <c r="AE1823" s="33"/>
      <c r="AR1823" s="189" t="s">
        <v>1289</v>
      </c>
      <c r="AT1823" s="189" t="s">
        <v>769</v>
      </c>
      <c r="AU1823" s="189" t="s">
        <v>82</v>
      </c>
      <c r="AY1823" s="16" t="s">
        <v>125</v>
      </c>
      <c r="BE1823" s="190">
        <f>IF(N1823="základní",J1823,0)</f>
        <v>0</v>
      </c>
      <c r="BF1823" s="190">
        <f>IF(N1823="snížená",J1823,0)</f>
        <v>0</v>
      </c>
      <c r="BG1823" s="190">
        <f>IF(N1823="zákl. přenesená",J1823,0)</f>
        <v>0</v>
      </c>
      <c r="BH1823" s="190">
        <f>IF(N1823="sníž. přenesená",J1823,0)</f>
        <v>0</v>
      </c>
      <c r="BI1823" s="190">
        <f>IF(N1823="nulová",J1823,0)</f>
        <v>0</v>
      </c>
      <c r="BJ1823" s="16" t="s">
        <v>82</v>
      </c>
      <c r="BK1823" s="190">
        <f>ROUND(I1823*H1823,2)</f>
        <v>0</v>
      </c>
      <c r="BL1823" s="16" t="s">
        <v>1289</v>
      </c>
      <c r="BM1823" s="189" t="s">
        <v>1290</v>
      </c>
    </row>
    <row r="1824" spans="1:65" s="2" customFormat="1" ht="19.5">
      <c r="A1824" s="33"/>
      <c r="B1824" s="34"/>
      <c r="C1824" s="35"/>
      <c r="D1824" s="191" t="s">
        <v>134</v>
      </c>
      <c r="E1824" s="35"/>
      <c r="F1824" s="192" t="s">
        <v>1288</v>
      </c>
      <c r="G1824" s="35"/>
      <c r="H1824" s="35"/>
      <c r="I1824" s="193"/>
      <c r="J1824" s="35"/>
      <c r="K1824" s="35"/>
      <c r="L1824" s="38"/>
      <c r="M1824" s="194"/>
      <c r="N1824" s="195"/>
      <c r="O1824" s="70"/>
      <c r="P1824" s="70"/>
      <c r="Q1824" s="70"/>
      <c r="R1824" s="70"/>
      <c r="S1824" s="70"/>
      <c r="T1824" s="71"/>
      <c r="U1824" s="33"/>
      <c r="V1824" s="33"/>
      <c r="W1824" s="33"/>
      <c r="X1824" s="33"/>
      <c r="Y1824" s="33"/>
      <c r="Z1824" s="33"/>
      <c r="AA1824" s="33"/>
      <c r="AB1824" s="33"/>
      <c r="AC1824" s="33"/>
      <c r="AD1824" s="33"/>
      <c r="AE1824" s="33"/>
      <c r="AT1824" s="16" t="s">
        <v>134</v>
      </c>
      <c r="AU1824" s="16" t="s">
        <v>82</v>
      </c>
    </row>
    <row r="1825" spans="1:65" s="12" customFormat="1">
      <c r="B1825" s="196"/>
      <c r="C1825" s="197"/>
      <c r="D1825" s="191" t="s">
        <v>135</v>
      </c>
      <c r="E1825" s="198" t="s">
        <v>1</v>
      </c>
      <c r="F1825" s="199" t="s">
        <v>414</v>
      </c>
      <c r="G1825" s="197"/>
      <c r="H1825" s="198" t="s">
        <v>1</v>
      </c>
      <c r="I1825" s="200"/>
      <c r="J1825" s="197"/>
      <c r="K1825" s="197"/>
      <c r="L1825" s="201"/>
      <c r="M1825" s="202"/>
      <c r="N1825" s="203"/>
      <c r="O1825" s="203"/>
      <c r="P1825" s="203"/>
      <c r="Q1825" s="203"/>
      <c r="R1825" s="203"/>
      <c r="S1825" s="203"/>
      <c r="T1825" s="204"/>
      <c r="AT1825" s="205" t="s">
        <v>135</v>
      </c>
      <c r="AU1825" s="205" t="s">
        <v>82</v>
      </c>
      <c r="AV1825" s="12" t="s">
        <v>82</v>
      </c>
      <c r="AW1825" s="12" t="s">
        <v>30</v>
      </c>
      <c r="AX1825" s="12" t="s">
        <v>74</v>
      </c>
      <c r="AY1825" s="205" t="s">
        <v>125</v>
      </c>
    </row>
    <row r="1826" spans="1:65" s="13" customFormat="1">
      <c r="B1826" s="206"/>
      <c r="C1826" s="207"/>
      <c r="D1826" s="191" t="s">
        <v>135</v>
      </c>
      <c r="E1826" s="208" t="s">
        <v>1</v>
      </c>
      <c r="F1826" s="209" t="s">
        <v>187</v>
      </c>
      <c r="G1826" s="207"/>
      <c r="H1826" s="210">
        <v>7</v>
      </c>
      <c r="I1826" s="211"/>
      <c r="J1826" s="207"/>
      <c r="K1826" s="207"/>
      <c r="L1826" s="212"/>
      <c r="M1826" s="213"/>
      <c r="N1826" s="214"/>
      <c r="O1826" s="214"/>
      <c r="P1826" s="214"/>
      <c r="Q1826" s="214"/>
      <c r="R1826" s="214"/>
      <c r="S1826" s="214"/>
      <c r="T1826" s="215"/>
      <c r="AT1826" s="216" t="s">
        <v>135</v>
      </c>
      <c r="AU1826" s="216" t="s">
        <v>82</v>
      </c>
      <c r="AV1826" s="13" t="s">
        <v>84</v>
      </c>
      <c r="AW1826" s="13" t="s">
        <v>30</v>
      </c>
      <c r="AX1826" s="13" t="s">
        <v>74</v>
      </c>
      <c r="AY1826" s="216" t="s">
        <v>125</v>
      </c>
    </row>
    <row r="1827" spans="1:65" s="12" customFormat="1">
      <c r="B1827" s="196"/>
      <c r="C1827" s="197"/>
      <c r="D1827" s="191" t="s">
        <v>135</v>
      </c>
      <c r="E1827" s="198" t="s">
        <v>1</v>
      </c>
      <c r="F1827" s="199" t="s">
        <v>679</v>
      </c>
      <c r="G1827" s="197"/>
      <c r="H1827" s="198" t="s">
        <v>1</v>
      </c>
      <c r="I1827" s="200"/>
      <c r="J1827" s="197"/>
      <c r="K1827" s="197"/>
      <c r="L1827" s="201"/>
      <c r="M1827" s="202"/>
      <c r="N1827" s="203"/>
      <c r="O1827" s="203"/>
      <c r="P1827" s="203"/>
      <c r="Q1827" s="203"/>
      <c r="R1827" s="203"/>
      <c r="S1827" s="203"/>
      <c r="T1827" s="204"/>
      <c r="AT1827" s="205" t="s">
        <v>135</v>
      </c>
      <c r="AU1827" s="205" t="s">
        <v>82</v>
      </c>
      <c r="AV1827" s="12" t="s">
        <v>82</v>
      </c>
      <c r="AW1827" s="12" t="s">
        <v>30</v>
      </c>
      <c r="AX1827" s="12" t="s">
        <v>74</v>
      </c>
      <c r="AY1827" s="205" t="s">
        <v>125</v>
      </c>
    </row>
    <row r="1828" spans="1:65" s="13" customFormat="1">
      <c r="B1828" s="206"/>
      <c r="C1828" s="207"/>
      <c r="D1828" s="191" t="s">
        <v>135</v>
      </c>
      <c r="E1828" s="208" t="s">
        <v>1</v>
      </c>
      <c r="F1828" s="209" t="s">
        <v>187</v>
      </c>
      <c r="G1828" s="207"/>
      <c r="H1828" s="210">
        <v>7</v>
      </c>
      <c r="I1828" s="211"/>
      <c r="J1828" s="207"/>
      <c r="K1828" s="207"/>
      <c r="L1828" s="212"/>
      <c r="M1828" s="213"/>
      <c r="N1828" s="214"/>
      <c r="O1828" s="214"/>
      <c r="P1828" s="214"/>
      <c r="Q1828" s="214"/>
      <c r="R1828" s="214"/>
      <c r="S1828" s="214"/>
      <c r="T1828" s="215"/>
      <c r="AT1828" s="216" t="s">
        <v>135</v>
      </c>
      <c r="AU1828" s="216" t="s">
        <v>82</v>
      </c>
      <c r="AV1828" s="13" t="s">
        <v>84</v>
      </c>
      <c r="AW1828" s="13" t="s">
        <v>30</v>
      </c>
      <c r="AX1828" s="13" t="s">
        <v>74</v>
      </c>
      <c r="AY1828" s="216" t="s">
        <v>125</v>
      </c>
    </row>
    <row r="1829" spans="1:65" s="12" customFormat="1">
      <c r="B1829" s="196"/>
      <c r="C1829" s="197"/>
      <c r="D1829" s="191" t="s">
        <v>135</v>
      </c>
      <c r="E1829" s="198" t="s">
        <v>1</v>
      </c>
      <c r="F1829" s="199" t="s">
        <v>681</v>
      </c>
      <c r="G1829" s="197"/>
      <c r="H1829" s="198" t="s">
        <v>1</v>
      </c>
      <c r="I1829" s="200"/>
      <c r="J1829" s="197"/>
      <c r="K1829" s="197"/>
      <c r="L1829" s="201"/>
      <c r="M1829" s="202"/>
      <c r="N1829" s="203"/>
      <c r="O1829" s="203"/>
      <c r="P1829" s="203"/>
      <c r="Q1829" s="203"/>
      <c r="R1829" s="203"/>
      <c r="S1829" s="203"/>
      <c r="T1829" s="204"/>
      <c r="AT1829" s="205" t="s">
        <v>135</v>
      </c>
      <c r="AU1829" s="205" t="s">
        <v>82</v>
      </c>
      <c r="AV1829" s="12" t="s">
        <v>82</v>
      </c>
      <c r="AW1829" s="12" t="s">
        <v>30</v>
      </c>
      <c r="AX1829" s="12" t="s">
        <v>74</v>
      </c>
      <c r="AY1829" s="205" t="s">
        <v>125</v>
      </c>
    </row>
    <row r="1830" spans="1:65" s="13" customFormat="1">
      <c r="B1830" s="206"/>
      <c r="C1830" s="207"/>
      <c r="D1830" s="191" t="s">
        <v>135</v>
      </c>
      <c r="E1830" s="208" t="s">
        <v>1</v>
      </c>
      <c r="F1830" s="209" t="s">
        <v>217</v>
      </c>
      <c r="G1830" s="207"/>
      <c r="H1830" s="210">
        <v>13</v>
      </c>
      <c r="I1830" s="211"/>
      <c r="J1830" s="207"/>
      <c r="K1830" s="207"/>
      <c r="L1830" s="212"/>
      <c r="M1830" s="213"/>
      <c r="N1830" s="214"/>
      <c r="O1830" s="214"/>
      <c r="P1830" s="214"/>
      <c r="Q1830" s="214"/>
      <c r="R1830" s="214"/>
      <c r="S1830" s="214"/>
      <c r="T1830" s="215"/>
      <c r="AT1830" s="216" t="s">
        <v>135</v>
      </c>
      <c r="AU1830" s="216" t="s">
        <v>82</v>
      </c>
      <c r="AV1830" s="13" t="s">
        <v>84</v>
      </c>
      <c r="AW1830" s="13" t="s">
        <v>30</v>
      </c>
      <c r="AX1830" s="13" t="s">
        <v>74</v>
      </c>
      <c r="AY1830" s="216" t="s">
        <v>125</v>
      </c>
    </row>
    <row r="1831" spans="1:65" s="12" customFormat="1">
      <c r="B1831" s="196"/>
      <c r="C1831" s="197"/>
      <c r="D1831" s="191" t="s">
        <v>135</v>
      </c>
      <c r="E1831" s="198" t="s">
        <v>1</v>
      </c>
      <c r="F1831" s="199" t="s">
        <v>504</v>
      </c>
      <c r="G1831" s="197"/>
      <c r="H1831" s="198" t="s">
        <v>1</v>
      </c>
      <c r="I1831" s="200"/>
      <c r="J1831" s="197"/>
      <c r="K1831" s="197"/>
      <c r="L1831" s="201"/>
      <c r="M1831" s="202"/>
      <c r="N1831" s="203"/>
      <c r="O1831" s="203"/>
      <c r="P1831" s="203"/>
      <c r="Q1831" s="203"/>
      <c r="R1831" s="203"/>
      <c r="S1831" s="203"/>
      <c r="T1831" s="204"/>
      <c r="AT1831" s="205" t="s">
        <v>135</v>
      </c>
      <c r="AU1831" s="205" t="s">
        <v>82</v>
      </c>
      <c r="AV1831" s="12" t="s">
        <v>82</v>
      </c>
      <c r="AW1831" s="12" t="s">
        <v>30</v>
      </c>
      <c r="AX1831" s="12" t="s">
        <v>74</v>
      </c>
      <c r="AY1831" s="205" t="s">
        <v>125</v>
      </c>
    </row>
    <row r="1832" spans="1:65" s="13" customFormat="1">
      <c r="B1832" s="206"/>
      <c r="C1832" s="207"/>
      <c r="D1832" s="191" t="s">
        <v>135</v>
      </c>
      <c r="E1832" s="208" t="s">
        <v>1</v>
      </c>
      <c r="F1832" s="209" t="s">
        <v>187</v>
      </c>
      <c r="G1832" s="207"/>
      <c r="H1832" s="210">
        <v>7</v>
      </c>
      <c r="I1832" s="211"/>
      <c r="J1832" s="207"/>
      <c r="K1832" s="207"/>
      <c r="L1832" s="212"/>
      <c r="M1832" s="213"/>
      <c r="N1832" s="214"/>
      <c r="O1832" s="214"/>
      <c r="P1832" s="214"/>
      <c r="Q1832" s="214"/>
      <c r="R1832" s="214"/>
      <c r="S1832" s="214"/>
      <c r="T1832" s="215"/>
      <c r="AT1832" s="216" t="s">
        <v>135</v>
      </c>
      <c r="AU1832" s="216" t="s">
        <v>82</v>
      </c>
      <c r="AV1832" s="13" t="s">
        <v>84</v>
      </c>
      <c r="AW1832" s="13" t="s">
        <v>30</v>
      </c>
      <c r="AX1832" s="13" t="s">
        <v>74</v>
      </c>
      <c r="AY1832" s="216" t="s">
        <v>125</v>
      </c>
    </row>
    <row r="1833" spans="1:65" s="12" customFormat="1">
      <c r="B1833" s="196"/>
      <c r="C1833" s="197"/>
      <c r="D1833" s="191" t="s">
        <v>135</v>
      </c>
      <c r="E1833" s="198" t="s">
        <v>1</v>
      </c>
      <c r="F1833" s="199" t="s">
        <v>396</v>
      </c>
      <c r="G1833" s="197"/>
      <c r="H1833" s="198" t="s">
        <v>1</v>
      </c>
      <c r="I1833" s="200"/>
      <c r="J1833" s="197"/>
      <c r="K1833" s="197"/>
      <c r="L1833" s="201"/>
      <c r="M1833" s="202"/>
      <c r="N1833" s="203"/>
      <c r="O1833" s="203"/>
      <c r="P1833" s="203"/>
      <c r="Q1833" s="203"/>
      <c r="R1833" s="203"/>
      <c r="S1833" s="203"/>
      <c r="T1833" s="204"/>
      <c r="AT1833" s="205" t="s">
        <v>135</v>
      </c>
      <c r="AU1833" s="205" t="s">
        <v>82</v>
      </c>
      <c r="AV1833" s="12" t="s">
        <v>82</v>
      </c>
      <c r="AW1833" s="12" t="s">
        <v>30</v>
      </c>
      <c r="AX1833" s="12" t="s">
        <v>74</v>
      </c>
      <c r="AY1833" s="205" t="s">
        <v>125</v>
      </c>
    </row>
    <row r="1834" spans="1:65" s="13" customFormat="1">
      <c r="B1834" s="206"/>
      <c r="C1834" s="207"/>
      <c r="D1834" s="191" t="s">
        <v>135</v>
      </c>
      <c r="E1834" s="208" t="s">
        <v>1</v>
      </c>
      <c r="F1834" s="209" t="s">
        <v>181</v>
      </c>
      <c r="G1834" s="207"/>
      <c r="H1834" s="210">
        <v>6</v>
      </c>
      <c r="I1834" s="211"/>
      <c r="J1834" s="207"/>
      <c r="K1834" s="207"/>
      <c r="L1834" s="212"/>
      <c r="M1834" s="213"/>
      <c r="N1834" s="214"/>
      <c r="O1834" s="214"/>
      <c r="P1834" s="214"/>
      <c r="Q1834" s="214"/>
      <c r="R1834" s="214"/>
      <c r="S1834" s="214"/>
      <c r="T1834" s="215"/>
      <c r="AT1834" s="216" t="s">
        <v>135</v>
      </c>
      <c r="AU1834" s="216" t="s">
        <v>82</v>
      </c>
      <c r="AV1834" s="13" t="s">
        <v>84</v>
      </c>
      <c r="AW1834" s="13" t="s">
        <v>30</v>
      </c>
      <c r="AX1834" s="13" t="s">
        <v>74</v>
      </c>
      <c r="AY1834" s="216" t="s">
        <v>125</v>
      </c>
    </row>
    <row r="1835" spans="1:65" s="12" customFormat="1">
      <c r="B1835" s="196"/>
      <c r="C1835" s="197"/>
      <c r="D1835" s="191" t="s">
        <v>135</v>
      </c>
      <c r="E1835" s="198" t="s">
        <v>1</v>
      </c>
      <c r="F1835" s="199" t="s">
        <v>513</v>
      </c>
      <c r="G1835" s="197"/>
      <c r="H1835" s="198" t="s">
        <v>1</v>
      </c>
      <c r="I1835" s="200"/>
      <c r="J1835" s="197"/>
      <c r="K1835" s="197"/>
      <c r="L1835" s="201"/>
      <c r="M1835" s="202"/>
      <c r="N1835" s="203"/>
      <c r="O1835" s="203"/>
      <c r="P1835" s="203"/>
      <c r="Q1835" s="203"/>
      <c r="R1835" s="203"/>
      <c r="S1835" s="203"/>
      <c r="T1835" s="204"/>
      <c r="AT1835" s="205" t="s">
        <v>135</v>
      </c>
      <c r="AU1835" s="205" t="s">
        <v>82</v>
      </c>
      <c r="AV1835" s="12" t="s">
        <v>82</v>
      </c>
      <c r="AW1835" s="12" t="s">
        <v>30</v>
      </c>
      <c r="AX1835" s="12" t="s">
        <v>74</v>
      </c>
      <c r="AY1835" s="205" t="s">
        <v>125</v>
      </c>
    </row>
    <row r="1836" spans="1:65" s="13" customFormat="1">
      <c r="B1836" s="206"/>
      <c r="C1836" s="207"/>
      <c r="D1836" s="191" t="s">
        <v>135</v>
      </c>
      <c r="E1836" s="208" t="s">
        <v>1</v>
      </c>
      <c r="F1836" s="209" t="s">
        <v>132</v>
      </c>
      <c r="G1836" s="207"/>
      <c r="H1836" s="210">
        <v>4</v>
      </c>
      <c r="I1836" s="211"/>
      <c r="J1836" s="207"/>
      <c r="K1836" s="207"/>
      <c r="L1836" s="212"/>
      <c r="M1836" s="213"/>
      <c r="N1836" s="214"/>
      <c r="O1836" s="214"/>
      <c r="P1836" s="214"/>
      <c r="Q1836" s="214"/>
      <c r="R1836" s="214"/>
      <c r="S1836" s="214"/>
      <c r="T1836" s="215"/>
      <c r="AT1836" s="216" t="s">
        <v>135</v>
      </c>
      <c r="AU1836" s="216" t="s">
        <v>82</v>
      </c>
      <c r="AV1836" s="13" t="s">
        <v>84</v>
      </c>
      <c r="AW1836" s="13" t="s">
        <v>30</v>
      </c>
      <c r="AX1836" s="13" t="s">
        <v>74</v>
      </c>
      <c r="AY1836" s="216" t="s">
        <v>125</v>
      </c>
    </row>
    <row r="1837" spans="1:65" s="14" customFormat="1">
      <c r="B1837" s="217"/>
      <c r="C1837" s="218"/>
      <c r="D1837" s="191" t="s">
        <v>135</v>
      </c>
      <c r="E1837" s="219" t="s">
        <v>1</v>
      </c>
      <c r="F1837" s="220" t="s">
        <v>138</v>
      </c>
      <c r="G1837" s="218"/>
      <c r="H1837" s="221">
        <v>44</v>
      </c>
      <c r="I1837" s="222"/>
      <c r="J1837" s="218"/>
      <c r="K1837" s="218"/>
      <c r="L1837" s="223"/>
      <c r="M1837" s="224"/>
      <c r="N1837" s="225"/>
      <c r="O1837" s="225"/>
      <c r="P1837" s="225"/>
      <c r="Q1837" s="225"/>
      <c r="R1837" s="225"/>
      <c r="S1837" s="225"/>
      <c r="T1837" s="226"/>
      <c r="AT1837" s="227" t="s">
        <v>135</v>
      </c>
      <c r="AU1837" s="227" t="s">
        <v>82</v>
      </c>
      <c r="AV1837" s="14" t="s">
        <v>132</v>
      </c>
      <c r="AW1837" s="14" t="s">
        <v>30</v>
      </c>
      <c r="AX1837" s="14" t="s">
        <v>82</v>
      </c>
      <c r="AY1837" s="227" t="s">
        <v>125</v>
      </c>
    </row>
    <row r="1838" spans="1:65" s="2" customFormat="1" ht="37.9" customHeight="1">
      <c r="A1838" s="33"/>
      <c r="B1838" s="34"/>
      <c r="C1838" s="228" t="s">
        <v>1291</v>
      </c>
      <c r="D1838" s="228" t="s">
        <v>769</v>
      </c>
      <c r="E1838" s="229" t="s">
        <v>1292</v>
      </c>
      <c r="F1838" s="230" t="s">
        <v>1293</v>
      </c>
      <c r="G1838" s="231" t="s">
        <v>159</v>
      </c>
      <c r="H1838" s="232">
        <v>44</v>
      </c>
      <c r="I1838" s="233"/>
      <c r="J1838" s="234">
        <f>ROUND(I1838*H1838,2)</f>
        <v>0</v>
      </c>
      <c r="K1838" s="230" t="s">
        <v>130</v>
      </c>
      <c r="L1838" s="38"/>
      <c r="M1838" s="235" t="s">
        <v>1</v>
      </c>
      <c r="N1838" s="236" t="s">
        <v>39</v>
      </c>
      <c r="O1838" s="70"/>
      <c r="P1838" s="187">
        <f>O1838*H1838</f>
        <v>0</v>
      </c>
      <c r="Q1838" s="187">
        <v>0</v>
      </c>
      <c r="R1838" s="187">
        <f>Q1838*H1838</f>
        <v>0</v>
      </c>
      <c r="S1838" s="187">
        <v>0</v>
      </c>
      <c r="T1838" s="188">
        <f>S1838*H1838</f>
        <v>0</v>
      </c>
      <c r="U1838" s="33"/>
      <c r="V1838" s="33"/>
      <c r="W1838" s="33"/>
      <c r="X1838" s="33"/>
      <c r="Y1838" s="33"/>
      <c r="Z1838" s="33"/>
      <c r="AA1838" s="33"/>
      <c r="AB1838" s="33"/>
      <c r="AC1838" s="33"/>
      <c r="AD1838" s="33"/>
      <c r="AE1838" s="33"/>
      <c r="AR1838" s="189" t="s">
        <v>1289</v>
      </c>
      <c r="AT1838" s="189" t="s">
        <v>769</v>
      </c>
      <c r="AU1838" s="189" t="s">
        <v>82</v>
      </c>
      <c r="AY1838" s="16" t="s">
        <v>125</v>
      </c>
      <c r="BE1838" s="190">
        <f>IF(N1838="základní",J1838,0)</f>
        <v>0</v>
      </c>
      <c r="BF1838" s="190">
        <f>IF(N1838="snížená",J1838,0)</f>
        <v>0</v>
      </c>
      <c r="BG1838" s="190">
        <f>IF(N1838="zákl. přenesená",J1838,0)</f>
        <v>0</v>
      </c>
      <c r="BH1838" s="190">
        <f>IF(N1838="sníž. přenesená",J1838,0)</f>
        <v>0</v>
      </c>
      <c r="BI1838" s="190">
        <f>IF(N1838="nulová",J1838,0)</f>
        <v>0</v>
      </c>
      <c r="BJ1838" s="16" t="s">
        <v>82</v>
      </c>
      <c r="BK1838" s="190">
        <f>ROUND(I1838*H1838,2)</f>
        <v>0</v>
      </c>
      <c r="BL1838" s="16" t="s">
        <v>1289</v>
      </c>
      <c r="BM1838" s="189" t="s">
        <v>1294</v>
      </c>
    </row>
    <row r="1839" spans="1:65" s="2" customFormat="1" ht="39">
      <c r="A1839" s="33"/>
      <c r="B1839" s="34"/>
      <c r="C1839" s="35"/>
      <c r="D1839" s="191" t="s">
        <v>134</v>
      </c>
      <c r="E1839" s="35"/>
      <c r="F1839" s="192" t="s">
        <v>1295</v>
      </c>
      <c r="G1839" s="35"/>
      <c r="H1839" s="35"/>
      <c r="I1839" s="193"/>
      <c r="J1839" s="35"/>
      <c r="K1839" s="35"/>
      <c r="L1839" s="38"/>
      <c r="M1839" s="194"/>
      <c r="N1839" s="195"/>
      <c r="O1839" s="70"/>
      <c r="P1839" s="70"/>
      <c r="Q1839" s="70"/>
      <c r="R1839" s="70"/>
      <c r="S1839" s="70"/>
      <c r="T1839" s="71"/>
      <c r="U1839" s="33"/>
      <c r="V1839" s="33"/>
      <c r="W1839" s="33"/>
      <c r="X1839" s="33"/>
      <c r="Y1839" s="33"/>
      <c r="Z1839" s="33"/>
      <c r="AA1839" s="33"/>
      <c r="AB1839" s="33"/>
      <c r="AC1839" s="33"/>
      <c r="AD1839" s="33"/>
      <c r="AE1839" s="33"/>
      <c r="AT1839" s="16" t="s">
        <v>134</v>
      </c>
      <c r="AU1839" s="16" t="s">
        <v>82</v>
      </c>
    </row>
    <row r="1840" spans="1:65" s="12" customFormat="1">
      <c r="B1840" s="196"/>
      <c r="C1840" s="197"/>
      <c r="D1840" s="191" t="s">
        <v>135</v>
      </c>
      <c r="E1840" s="198" t="s">
        <v>1</v>
      </c>
      <c r="F1840" s="199" t="s">
        <v>414</v>
      </c>
      <c r="G1840" s="197"/>
      <c r="H1840" s="198" t="s">
        <v>1</v>
      </c>
      <c r="I1840" s="200"/>
      <c r="J1840" s="197"/>
      <c r="K1840" s="197"/>
      <c r="L1840" s="201"/>
      <c r="M1840" s="202"/>
      <c r="N1840" s="203"/>
      <c r="O1840" s="203"/>
      <c r="P1840" s="203"/>
      <c r="Q1840" s="203"/>
      <c r="R1840" s="203"/>
      <c r="S1840" s="203"/>
      <c r="T1840" s="204"/>
      <c r="AT1840" s="205" t="s">
        <v>135</v>
      </c>
      <c r="AU1840" s="205" t="s">
        <v>82</v>
      </c>
      <c r="AV1840" s="12" t="s">
        <v>82</v>
      </c>
      <c r="AW1840" s="12" t="s">
        <v>30</v>
      </c>
      <c r="AX1840" s="12" t="s">
        <v>74</v>
      </c>
      <c r="AY1840" s="205" t="s">
        <v>125</v>
      </c>
    </row>
    <row r="1841" spans="1:65" s="13" customFormat="1">
      <c r="B1841" s="206"/>
      <c r="C1841" s="207"/>
      <c r="D1841" s="191" t="s">
        <v>135</v>
      </c>
      <c r="E1841" s="208" t="s">
        <v>1</v>
      </c>
      <c r="F1841" s="209" t="s">
        <v>187</v>
      </c>
      <c r="G1841" s="207"/>
      <c r="H1841" s="210">
        <v>7</v>
      </c>
      <c r="I1841" s="211"/>
      <c r="J1841" s="207"/>
      <c r="K1841" s="207"/>
      <c r="L1841" s="212"/>
      <c r="M1841" s="213"/>
      <c r="N1841" s="214"/>
      <c r="O1841" s="214"/>
      <c r="P1841" s="214"/>
      <c r="Q1841" s="214"/>
      <c r="R1841" s="214"/>
      <c r="S1841" s="214"/>
      <c r="T1841" s="215"/>
      <c r="AT1841" s="216" t="s">
        <v>135</v>
      </c>
      <c r="AU1841" s="216" t="s">
        <v>82</v>
      </c>
      <c r="AV1841" s="13" t="s">
        <v>84</v>
      </c>
      <c r="AW1841" s="13" t="s">
        <v>30</v>
      </c>
      <c r="AX1841" s="13" t="s">
        <v>74</v>
      </c>
      <c r="AY1841" s="216" t="s">
        <v>125</v>
      </c>
    </row>
    <row r="1842" spans="1:65" s="12" customFormat="1">
      <c r="B1842" s="196"/>
      <c r="C1842" s="197"/>
      <c r="D1842" s="191" t="s">
        <v>135</v>
      </c>
      <c r="E1842" s="198" t="s">
        <v>1</v>
      </c>
      <c r="F1842" s="199" t="s">
        <v>679</v>
      </c>
      <c r="G1842" s="197"/>
      <c r="H1842" s="198" t="s">
        <v>1</v>
      </c>
      <c r="I1842" s="200"/>
      <c r="J1842" s="197"/>
      <c r="K1842" s="197"/>
      <c r="L1842" s="201"/>
      <c r="M1842" s="202"/>
      <c r="N1842" s="203"/>
      <c r="O1842" s="203"/>
      <c r="P1842" s="203"/>
      <c r="Q1842" s="203"/>
      <c r="R1842" s="203"/>
      <c r="S1842" s="203"/>
      <c r="T1842" s="204"/>
      <c r="AT1842" s="205" t="s">
        <v>135</v>
      </c>
      <c r="AU1842" s="205" t="s">
        <v>82</v>
      </c>
      <c r="AV1842" s="12" t="s">
        <v>82</v>
      </c>
      <c r="AW1842" s="12" t="s">
        <v>30</v>
      </c>
      <c r="AX1842" s="12" t="s">
        <v>74</v>
      </c>
      <c r="AY1842" s="205" t="s">
        <v>125</v>
      </c>
    </row>
    <row r="1843" spans="1:65" s="13" customFormat="1">
      <c r="B1843" s="206"/>
      <c r="C1843" s="207"/>
      <c r="D1843" s="191" t="s">
        <v>135</v>
      </c>
      <c r="E1843" s="208" t="s">
        <v>1</v>
      </c>
      <c r="F1843" s="209" t="s">
        <v>187</v>
      </c>
      <c r="G1843" s="207"/>
      <c r="H1843" s="210">
        <v>7</v>
      </c>
      <c r="I1843" s="211"/>
      <c r="J1843" s="207"/>
      <c r="K1843" s="207"/>
      <c r="L1843" s="212"/>
      <c r="M1843" s="213"/>
      <c r="N1843" s="214"/>
      <c r="O1843" s="214"/>
      <c r="P1843" s="214"/>
      <c r="Q1843" s="214"/>
      <c r="R1843" s="214"/>
      <c r="S1843" s="214"/>
      <c r="T1843" s="215"/>
      <c r="AT1843" s="216" t="s">
        <v>135</v>
      </c>
      <c r="AU1843" s="216" t="s">
        <v>82</v>
      </c>
      <c r="AV1843" s="13" t="s">
        <v>84</v>
      </c>
      <c r="AW1843" s="13" t="s">
        <v>30</v>
      </c>
      <c r="AX1843" s="13" t="s">
        <v>74</v>
      </c>
      <c r="AY1843" s="216" t="s">
        <v>125</v>
      </c>
    </row>
    <row r="1844" spans="1:65" s="12" customFormat="1">
      <c r="B1844" s="196"/>
      <c r="C1844" s="197"/>
      <c r="D1844" s="191" t="s">
        <v>135</v>
      </c>
      <c r="E1844" s="198" t="s">
        <v>1</v>
      </c>
      <c r="F1844" s="199" t="s">
        <v>681</v>
      </c>
      <c r="G1844" s="197"/>
      <c r="H1844" s="198" t="s">
        <v>1</v>
      </c>
      <c r="I1844" s="200"/>
      <c r="J1844" s="197"/>
      <c r="K1844" s="197"/>
      <c r="L1844" s="201"/>
      <c r="M1844" s="202"/>
      <c r="N1844" s="203"/>
      <c r="O1844" s="203"/>
      <c r="P1844" s="203"/>
      <c r="Q1844" s="203"/>
      <c r="R1844" s="203"/>
      <c r="S1844" s="203"/>
      <c r="T1844" s="204"/>
      <c r="AT1844" s="205" t="s">
        <v>135</v>
      </c>
      <c r="AU1844" s="205" t="s">
        <v>82</v>
      </c>
      <c r="AV1844" s="12" t="s">
        <v>82</v>
      </c>
      <c r="AW1844" s="12" t="s">
        <v>30</v>
      </c>
      <c r="AX1844" s="12" t="s">
        <v>74</v>
      </c>
      <c r="AY1844" s="205" t="s">
        <v>125</v>
      </c>
    </row>
    <row r="1845" spans="1:65" s="13" customFormat="1">
      <c r="B1845" s="206"/>
      <c r="C1845" s="207"/>
      <c r="D1845" s="191" t="s">
        <v>135</v>
      </c>
      <c r="E1845" s="208" t="s">
        <v>1</v>
      </c>
      <c r="F1845" s="209" t="s">
        <v>217</v>
      </c>
      <c r="G1845" s="207"/>
      <c r="H1845" s="210">
        <v>13</v>
      </c>
      <c r="I1845" s="211"/>
      <c r="J1845" s="207"/>
      <c r="K1845" s="207"/>
      <c r="L1845" s="212"/>
      <c r="M1845" s="213"/>
      <c r="N1845" s="214"/>
      <c r="O1845" s="214"/>
      <c r="P1845" s="214"/>
      <c r="Q1845" s="214"/>
      <c r="R1845" s="214"/>
      <c r="S1845" s="214"/>
      <c r="T1845" s="215"/>
      <c r="AT1845" s="216" t="s">
        <v>135</v>
      </c>
      <c r="AU1845" s="216" t="s">
        <v>82</v>
      </c>
      <c r="AV1845" s="13" t="s">
        <v>84</v>
      </c>
      <c r="AW1845" s="13" t="s">
        <v>30</v>
      </c>
      <c r="AX1845" s="13" t="s">
        <v>74</v>
      </c>
      <c r="AY1845" s="216" t="s">
        <v>125</v>
      </c>
    </row>
    <row r="1846" spans="1:65" s="12" customFormat="1">
      <c r="B1846" s="196"/>
      <c r="C1846" s="197"/>
      <c r="D1846" s="191" t="s">
        <v>135</v>
      </c>
      <c r="E1846" s="198" t="s">
        <v>1</v>
      </c>
      <c r="F1846" s="199" t="s">
        <v>504</v>
      </c>
      <c r="G1846" s="197"/>
      <c r="H1846" s="198" t="s">
        <v>1</v>
      </c>
      <c r="I1846" s="200"/>
      <c r="J1846" s="197"/>
      <c r="K1846" s="197"/>
      <c r="L1846" s="201"/>
      <c r="M1846" s="202"/>
      <c r="N1846" s="203"/>
      <c r="O1846" s="203"/>
      <c r="P1846" s="203"/>
      <c r="Q1846" s="203"/>
      <c r="R1846" s="203"/>
      <c r="S1846" s="203"/>
      <c r="T1846" s="204"/>
      <c r="AT1846" s="205" t="s">
        <v>135</v>
      </c>
      <c r="AU1846" s="205" t="s">
        <v>82</v>
      </c>
      <c r="AV1846" s="12" t="s">
        <v>82</v>
      </c>
      <c r="AW1846" s="12" t="s">
        <v>30</v>
      </c>
      <c r="AX1846" s="12" t="s">
        <v>74</v>
      </c>
      <c r="AY1846" s="205" t="s">
        <v>125</v>
      </c>
    </row>
    <row r="1847" spans="1:65" s="13" customFormat="1">
      <c r="B1847" s="206"/>
      <c r="C1847" s="207"/>
      <c r="D1847" s="191" t="s">
        <v>135</v>
      </c>
      <c r="E1847" s="208" t="s">
        <v>1</v>
      </c>
      <c r="F1847" s="209" t="s">
        <v>187</v>
      </c>
      <c r="G1847" s="207"/>
      <c r="H1847" s="210">
        <v>7</v>
      </c>
      <c r="I1847" s="211"/>
      <c r="J1847" s="207"/>
      <c r="K1847" s="207"/>
      <c r="L1847" s="212"/>
      <c r="M1847" s="213"/>
      <c r="N1847" s="214"/>
      <c r="O1847" s="214"/>
      <c r="P1847" s="214"/>
      <c r="Q1847" s="214"/>
      <c r="R1847" s="214"/>
      <c r="S1847" s="214"/>
      <c r="T1847" s="215"/>
      <c r="AT1847" s="216" t="s">
        <v>135</v>
      </c>
      <c r="AU1847" s="216" t="s">
        <v>82</v>
      </c>
      <c r="AV1847" s="13" t="s">
        <v>84</v>
      </c>
      <c r="AW1847" s="13" t="s">
        <v>30</v>
      </c>
      <c r="AX1847" s="13" t="s">
        <v>74</v>
      </c>
      <c r="AY1847" s="216" t="s">
        <v>125</v>
      </c>
    </row>
    <row r="1848" spans="1:65" s="12" customFormat="1">
      <c r="B1848" s="196"/>
      <c r="C1848" s="197"/>
      <c r="D1848" s="191" t="s">
        <v>135</v>
      </c>
      <c r="E1848" s="198" t="s">
        <v>1</v>
      </c>
      <c r="F1848" s="199" t="s">
        <v>396</v>
      </c>
      <c r="G1848" s="197"/>
      <c r="H1848" s="198" t="s">
        <v>1</v>
      </c>
      <c r="I1848" s="200"/>
      <c r="J1848" s="197"/>
      <c r="K1848" s="197"/>
      <c r="L1848" s="201"/>
      <c r="M1848" s="202"/>
      <c r="N1848" s="203"/>
      <c r="O1848" s="203"/>
      <c r="P1848" s="203"/>
      <c r="Q1848" s="203"/>
      <c r="R1848" s="203"/>
      <c r="S1848" s="203"/>
      <c r="T1848" s="204"/>
      <c r="AT1848" s="205" t="s">
        <v>135</v>
      </c>
      <c r="AU1848" s="205" t="s">
        <v>82</v>
      </c>
      <c r="AV1848" s="12" t="s">
        <v>82</v>
      </c>
      <c r="AW1848" s="12" t="s">
        <v>30</v>
      </c>
      <c r="AX1848" s="12" t="s">
        <v>74</v>
      </c>
      <c r="AY1848" s="205" t="s">
        <v>125</v>
      </c>
    </row>
    <row r="1849" spans="1:65" s="13" customFormat="1">
      <c r="B1849" s="206"/>
      <c r="C1849" s="207"/>
      <c r="D1849" s="191" t="s">
        <v>135</v>
      </c>
      <c r="E1849" s="208" t="s">
        <v>1</v>
      </c>
      <c r="F1849" s="209" t="s">
        <v>181</v>
      </c>
      <c r="G1849" s="207"/>
      <c r="H1849" s="210">
        <v>6</v>
      </c>
      <c r="I1849" s="211"/>
      <c r="J1849" s="207"/>
      <c r="K1849" s="207"/>
      <c r="L1849" s="212"/>
      <c r="M1849" s="213"/>
      <c r="N1849" s="214"/>
      <c r="O1849" s="214"/>
      <c r="P1849" s="214"/>
      <c r="Q1849" s="214"/>
      <c r="R1849" s="214"/>
      <c r="S1849" s="214"/>
      <c r="T1849" s="215"/>
      <c r="AT1849" s="216" t="s">
        <v>135</v>
      </c>
      <c r="AU1849" s="216" t="s">
        <v>82</v>
      </c>
      <c r="AV1849" s="13" t="s">
        <v>84</v>
      </c>
      <c r="AW1849" s="13" t="s">
        <v>30</v>
      </c>
      <c r="AX1849" s="13" t="s">
        <v>74</v>
      </c>
      <c r="AY1849" s="216" t="s">
        <v>125</v>
      </c>
    </row>
    <row r="1850" spans="1:65" s="12" customFormat="1">
      <c r="B1850" s="196"/>
      <c r="C1850" s="197"/>
      <c r="D1850" s="191" t="s">
        <v>135</v>
      </c>
      <c r="E1850" s="198" t="s">
        <v>1</v>
      </c>
      <c r="F1850" s="199" t="s">
        <v>513</v>
      </c>
      <c r="G1850" s="197"/>
      <c r="H1850" s="198" t="s">
        <v>1</v>
      </c>
      <c r="I1850" s="200"/>
      <c r="J1850" s="197"/>
      <c r="K1850" s="197"/>
      <c r="L1850" s="201"/>
      <c r="M1850" s="202"/>
      <c r="N1850" s="203"/>
      <c r="O1850" s="203"/>
      <c r="P1850" s="203"/>
      <c r="Q1850" s="203"/>
      <c r="R1850" s="203"/>
      <c r="S1850" s="203"/>
      <c r="T1850" s="204"/>
      <c r="AT1850" s="205" t="s">
        <v>135</v>
      </c>
      <c r="AU1850" s="205" t="s">
        <v>82</v>
      </c>
      <c r="AV1850" s="12" t="s">
        <v>82</v>
      </c>
      <c r="AW1850" s="12" t="s">
        <v>30</v>
      </c>
      <c r="AX1850" s="12" t="s">
        <v>74</v>
      </c>
      <c r="AY1850" s="205" t="s">
        <v>125</v>
      </c>
    </row>
    <row r="1851" spans="1:65" s="13" customFormat="1">
      <c r="B1851" s="206"/>
      <c r="C1851" s="207"/>
      <c r="D1851" s="191" t="s">
        <v>135</v>
      </c>
      <c r="E1851" s="208" t="s">
        <v>1</v>
      </c>
      <c r="F1851" s="209" t="s">
        <v>132</v>
      </c>
      <c r="G1851" s="207"/>
      <c r="H1851" s="210">
        <v>4</v>
      </c>
      <c r="I1851" s="211"/>
      <c r="J1851" s="207"/>
      <c r="K1851" s="207"/>
      <c r="L1851" s="212"/>
      <c r="M1851" s="213"/>
      <c r="N1851" s="214"/>
      <c r="O1851" s="214"/>
      <c r="P1851" s="214"/>
      <c r="Q1851" s="214"/>
      <c r="R1851" s="214"/>
      <c r="S1851" s="214"/>
      <c r="T1851" s="215"/>
      <c r="AT1851" s="216" t="s">
        <v>135</v>
      </c>
      <c r="AU1851" s="216" t="s">
        <v>82</v>
      </c>
      <c r="AV1851" s="13" t="s">
        <v>84</v>
      </c>
      <c r="AW1851" s="13" t="s">
        <v>30</v>
      </c>
      <c r="AX1851" s="13" t="s">
        <v>74</v>
      </c>
      <c r="AY1851" s="216" t="s">
        <v>125</v>
      </c>
    </row>
    <row r="1852" spans="1:65" s="14" customFormat="1">
      <c r="B1852" s="217"/>
      <c r="C1852" s="218"/>
      <c r="D1852" s="191" t="s">
        <v>135</v>
      </c>
      <c r="E1852" s="219" t="s">
        <v>1</v>
      </c>
      <c r="F1852" s="220" t="s">
        <v>138</v>
      </c>
      <c r="G1852" s="218"/>
      <c r="H1852" s="221">
        <v>44</v>
      </c>
      <c r="I1852" s="222"/>
      <c r="J1852" s="218"/>
      <c r="K1852" s="218"/>
      <c r="L1852" s="223"/>
      <c r="M1852" s="224"/>
      <c r="N1852" s="225"/>
      <c r="O1852" s="225"/>
      <c r="P1852" s="225"/>
      <c r="Q1852" s="225"/>
      <c r="R1852" s="225"/>
      <c r="S1852" s="225"/>
      <c r="T1852" s="226"/>
      <c r="AT1852" s="227" t="s">
        <v>135</v>
      </c>
      <c r="AU1852" s="227" t="s">
        <v>82</v>
      </c>
      <c r="AV1852" s="14" t="s">
        <v>132</v>
      </c>
      <c r="AW1852" s="14" t="s">
        <v>30</v>
      </c>
      <c r="AX1852" s="14" t="s">
        <v>82</v>
      </c>
      <c r="AY1852" s="227" t="s">
        <v>125</v>
      </c>
    </row>
    <row r="1853" spans="1:65" s="2" customFormat="1" ht="24.2" customHeight="1">
      <c r="A1853" s="33"/>
      <c r="B1853" s="34"/>
      <c r="C1853" s="228" t="s">
        <v>1296</v>
      </c>
      <c r="D1853" s="228" t="s">
        <v>769</v>
      </c>
      <c r="E1853" s="229" t="s">
        <v>1297</v>
      </c>
      <c r="F1853" s="230" t="s">
        <v>1298</v>
      </c>
      <c r="G1853" s="231" t="s">
        <v>159</v>
      </c>
      <c r="H1853" s="232">
        <v>1</v>
      </c>
      <c r="I1853" s="233"/>
      <c r="J1853" s="234">
        <f>ROUND(I1853*H1853,2)</f>
        <v>0</v>
      </c>
      <c r="K1853" s="230" t="s">
        <v>130</v>
      </c>
      <c r="L1853" s="38"/>
      <c r="M1853" s="235" t="s">
        <v>1</v>
      </c>
      <c r="N1853" s="236" t="s">
        <v>39</v>
      </c>
      <c r="O1853" s="70"/>
      <c r="P1853" s="187">
        <f>O1853*H1853</f>
        <v>0</v>
      </c>
      <c r="Q1853" s="187">
        <v>0</v>
      </c>
      <c r="R1853" s="187">
        <f>Q1853*H1853</f>
        <v>0</v>
      </c>
      <c r="S1853" s="187">
        <v>0</v>
      </c>
      <c r="T1853" s="188">
        <f>S1853*H1853</f>
        <v>0</v>
      </c>
      <c r="U1853" s="33"/>
      <c r="V1853" s="33"/>
      <c r="W1853" s="33"/>
      <c r="X1853" s="33"/>
      <c r="Y1853" s="33"/>
      <c r="Z1853" s="33"/>
      <c r="AA1853" s="33"/>
      <c r="AB1853" s="33"/>
      <c r="AC1853" s="33"/>
      <c r="AD1853" s="33"/>
      <c r="AE1853" s="33"/>
      <c r="AR1853" s="189" t="s">
        <v>1289</v>
      </c>
      <c r="AT1853" s="189" t="s">
        <v>769</v>
      </c>
      <c r="AU1853" s="189" t="s">
        <v>82</v>
      </c>
      <c r="AY1853" s="16" t="s">
        <v>125</v>
      </c>
      <c r="BE1853" s="190">
        <f>IF(N1853="základní",J1853,0)</f>
        <v>0</v>
      </c>
      <c r="BF1853" s="190">
        <f>IF(N1853="snížená",J1853,0)</f>
        <v>0</v>
      </c>
      <c r="BG1853" s="190">
        <f>IF(N1853="zákl. přenesená",J1853,0)</f>
        <v>0</v>
      </c>
      <c r="BH1853" s="190">
        <f>IF(N1853="sníž. přenesená",J1853,0)</f>
        <v>0</v>
      </c>
      <c r="BI1853" s="190">
        <f>IF(N1853="nulová",J1853,0)</f>
        <v>0</v>
      </c>
      <c r="BJ1853" s="16" t="s">
        <v>82</v>
      </c>
      <c r="BK1853" s="190">
        <f>ROUND(I1853*H1853,2)</f>
        <v>0</v>
      </c>
      <c r="BL1853" s="16" t="s">
        <v>1289</v>
      </c>
      <c r="BM1853" s="189" t="s">
        <v>1299</v>
      </c>
    </row>
    <row r="1854" spans="1:65" s="2" customFormat="1" ht="58.5">
      <c r="A1854" s="33"/>
      <c r="B1854" s="34"/>
      <c r="C1854" s="35"/>
      <c r="D1854" s="191" t="s">
        <v>134</v>
      </c>
      <c r="E1854" s="35"/>
      <c r="F1854" s="192" t="s">
        <v>1300</v>
      </c>
      <c r="G1854" s="35"/>
      <c r="H1854" s="35"/>
      <c r="I1854" s="193"/>
      <c r="J1854" s="35"/>
      <c r="K1854" s="35"/>
      <c r="L1854" s="38"/>
      <c r="M1854" s="194"/>
      <c r="N1854" s="195"/>
      <c r="O1854" s="70"/>
      <c r="P1854" s="70"/>
      <c r="Q1854" s="70"/>
      <c r="R1854" s="70"/>
      <c r="S1854" s="70"/>
      <c r="T1854" s="71"/>
      <c r="U1854" s="33"/>
      <c r="V1854" s="33"/>
      <c r="W1854" s="33"/>
      <c r="X1854" s="33"/>
      <c r="Y1854" s="33"/>
      <c r="Z1854" s="33"/>
      <c r="AA1854" s="33"/>
      <c r="AB1854" s="33"/>
      <c r="AC1854" s="33"/>
      <c r="AD1854" s="33"/>
      <c r="AE1854" s="33"/>
      <c r="AT1854" s="16" t="s">
        <v>134</v>
      </c>
      <c r="AU1854" s="16" t="s">
        <v>82</v>
      </c>
    </row>
    <row r="1855" spans="1:65" s="12" customFormat="1">
      <c r="B1855" s="196"/>
      <c r="C1855" s="197"/>
      <c r="D1855" s="191" t="s">
        <v>135</v>
      </c>
      <c r="E1855" s="198" t="s">
        <v>1</v>
      </c>
      <c r="F1855" s="199" t="s">
        <v>504</v>
      </c>
      <c r="G1855" s="197"/>
      <c r="H1855" s="198" t="s">
        <v>1</v>
      </c>
      <c r="I1855" s="200"/>
      <c r="J1855" s="197"/>
      <c r="K1855" s="197"/>
      <c r="L1855" s="201"/>
      <c r="M1855" s="202"/>
      <c r="N1855" s="203"/>
      <c r="O1855" s="203"/>
      <c r="P1855" s="203"/>
      <c r="Q1855" s="203"/>
      <c r="R1855" s="203"/>
      <c r="S1855" s="203"/>
      <c r="T1855" s="204"/>
      <c r="AT1855" s="205" t="s">
        <v>135</v>
      </c>
      <c r="AU1855" s="205" t="s">
        <v>82</v>
      </c>
      <c r="AV1855" s="12" t="s">
        <v>82</v>
      </c>
      <c r="AW1855" s="12" t="s">
        <v>30</v>
      </c>
      <c r="AX1855" s="12" t="s">
        <v>74</v>
      </c>
      <c r="AY1855" s="205" t="s">
        <v>125</v>
      </c>
    </row>
    <row r="1856" spans="1:65" s="13" customFormat="1">
      <c r="B1856" s="206"/>
      <c r="C1856" s="207"/>
      <c r="D1856" s="191" t="s">
        <v>135</v>
      </c>
      <c r="E1856" s="208" t="s">
        <v>1</v>
      </c>
      <c r="F1856" s="209" t="s">
        <v>82</v>
      </c>
      <c r="G1856" s="207"/>
      <c r="H1856" s="210">
        <v>1</v>
      </c>
      <c r="I1856" s="211"/>
      <c r="J1856" s="207"/>
      <c r="K1856" s="207"/>
      <c r="L1856" s="212"/>
      <c r="M1856" s="213"/>
      <c r="N1856" s="214"/>
      <c r="O1856" s="214"/>
      <c r="P1856" s="214"/>
      <c r="Q1856" s="214"/>
      <c r="R1856" s="214"/>
      <c r="S1856" s="214"/>
      <c r="T1856" s="215"/>
      <c r="AT1856" s="216" t="s">
        <v>135</v>
      </c>
      <c r="AU1856" s="216" t="s">
        <v>82</v>
      </c>
      <c r="AV1856" s="13" t="s">
        <v>84</v>
      </c>
      <c r="AW1856" s="13" t="s">
        <v>30</v>
      </c>
      <c r="AX1856" s="13" t="s">
        <v>74</v>
      </c>
      <c r="AY1856" s="216" t="s">
        <v>125</v>
      </c>
    </row>
    <row r="1857" spans="1:65" s="14" customFormat="1">
      <c r="B1857" s="217"/>
      <c r="C1857" s="218"/>
      <c r="D1857" s="191" t="s">
        <v>135</v>
      </c>
      <c r="E1857" s="219" t="s">
        <v>1</v>
      </c>
      <c r="F1857" s="220" t="s">
        <v>138</v>
      </c>
      <c r="G1857" s="218"/>
      <c r="H1857" s="221">
        <v>1</v>
      </c>
      <c r="I1857" s="222"/>
      <c r="J1857" s="218"/>
      <c r="K1857" s="218"/>
      <c r="L1857" s="223"/>
      <c r="M1857" s="224"/>
      <c r="N1857" s="225"/>
      <c r="O1857" s="225"/>
      <c r="P1857" s="225"/>
      <c r="Q1857" s="225"/>
      <c r="R1857" s="225"/>
      <c r="S1857" s="225"/>
      <c r="T1857" s="226"/>
      <c r="AT1857" s="227" t="s">
        <v>135</v>
      </c>
      <c r="AU1857" s="227" t="s">
        <v>82</v>
      </c>
      <c r="AV1857" s="14" t="s">
        <v>132</v>
      </c>
      <c r="AW1857" s="14" t="s">
        <v>30</v>
      </c>
      <c r="AX1857" s="14" t="s">
        <v>82</v>
      </c>
      <c r="AY1857" s="227" t="s">
        <v>125</v>
      </c>
    </row>
    <row r="1858" spans="1:65" s="2" customFormat="1" ht="24.2" customHeight="1">
      <c r="A1858" s="33"/>
      <c r="B1858" s="34"/>
      <c r="C1858" s="228" t="s">
        <v>1301</v>
      </c>
      <c r="D1858" s="228" t="s">
        <v>769</v>
      </c>
      <c r="E1858" s="229" t="s">
        <v>1302</v>
      </c>
      <c r="F1858" s="230" t="s">
        <v>1303</v>
      </c>
      <c r="G1858" s="231" t="s">
        <v>159</v>
      </c>
      <c r="H1858" s="232">
        <v>1</v>
      </c>
      <c r="I1858" s="233"/>
      <c r="J1858" s="234">
        <f>ROUND(I1858*H1858,2)</f>
        <v>0</v>
      </c>
      <c r="K1858" s="230" t="s">
        <v>130</v>
      </c>
      <c r="L1858" s="38"/>
      <c r="M1858" s="235" t="s">
        <v>1</v>
      </c>
      <c r="N1858" s="236" t="s">
        <v>39</v>
      </c>
      <c r="O1858" s="70"/>
      <c r="P1858" s="187">
        <f>O1858*H1858</f>
        <v>0</v>
      </c>
      <c r="Q1858" s="187">
        <v>0</v>
      </c>
      <c r="R1858" s="187">
        <f>Q1858*H1858</f>
        <v>0</v>
      </c>
      <c r="S1858" s="187">
        <v>0</v>
      </c>
      <c r="T1858" s="188">
        <f>S1858*H1858</f>
        <v>0</v>
      </c>
      <c r="U1858" s="33"/>
      <c r="V1858" s="33"/>
      <c r="W1858" s="33"/>
      <c r="X1858" s="33"/>
      <c r="Y1858" s="33"/>
      <c r="Z1858" s="33"/>
      <c r="AA1858" s="33"/>
      <c r="AB1858" s="33"/>
      <c r="AC1858" s="33"/>
      <c r="AD1858" s="33"/>
      <c r="AE1858" s="33"/>
      <c r="AR1858" s="189" t="s">
        <v>1289</v>
      </c>
      <c r="AT1858" s="189" t="s">
        <v>769</v>
      </c>
      <c r="AU1858" s="189" t="s">
        <v>82</v>
      </c>
      <c r="AY1858" s="16" t="s">
        <v>125</v>
      </c>
      <c r="BE1858" s="190">
        <f>IF(N1858="základní",J1858,0)</f>
        <v>0</v>
      </c>
      <c r="BF1858" s="190">
        <f>IF(N1858="snížená",J1858,0)</f>
        <v>0</v>
      </c>
      <c r="BG1858" s="190">
        <f>IF(N1858="zákl. přenesená",J1858,0)</f>
        <v>0</v>
      </c>
      <c r="BH1858" s="190">
        <f>IF(N1858="sníž. přenesená",J1858,0)</f>
        <v>0</v>
      </c>
      <c r="BI1858" s="190">
        <f>IF(N1858="nulová",J1858,0)</f>
        <v>0</v>
      </c>
      <c r="BJ1858" s="16" t="s">
        <v>82</v>
      </c>
      <c r="BK1858" s="190">
        <f>ROUND(I1858*H1858,2)</f>
        <v>0</v>
      </c>
      <c r="BL1858" s="16" t="s">
        <v>1289</v>
      </c>
      <c r="BM1858" s="189" t="s">
        <v>1304</v>
      </c>
    </row>
    <row r="1859" spans="1:65" s="2" customFormat="1" ht="19.5">
      <c r="A1859" s="33"/>
      <c r="B1859" s="34"/>
      <c r="C1859" s="35"/>
      <c r="D1859" s="191" t="s">
        <v>134</v>
      </c>
      <c r="E1859" s="35"/>
      <c r="F1859" s="192" t="s">
        <v>1303</v>
      </c>
      <c r="G1859" s="35"/>
      <c r="H1859" s="35"/>
      <c r="I1859" s="193"/>
      <c r="J1859" s="35"/>
      <c r="K1859" s="35"/>
      <c r="L1859" s="38"/>
      <c r="M1859" s="194"/>
      <c r="N1859" s="195"/>
      <c r="O1859" s="70"/>
      <c r="P1859" s="70"/>
      <c r="Q1859" s="70"/>
      <c r="R1859" s="70"/>
      <c r="S1859" s="70"/>
      <c r="T1859" s="71"/>
      <c r="U1859" s="33"/>
      <c r="V1859" s="33"/>
      <c r="W1859" s="33"/>
      <c r="X1859" s="33"/>
      <c r="Y1859" s="33"/>
      <c r="Z1859" s="33"/>
      <c r="AA1859" s="33"/>
      <c r="AB1859" s="33"/>
      <c r="AC1859" s="33"/>
      <c r="AD1859" s="33"/>
      <c r="AE1859" s="33"/>
      <c r="AT1859" s="16" t="s">
        <v>134</v>
      </c>
      <c r="AU1859" s="16" t="s">
        <v>82</v>
      </c>
    </row>
    <row r="1860" spans="1:65" s="12" customFormat="1">
      <c r="B1860" s="196"/>
      <c r="C1860" s="197"/>
      <c r="D1860" s="191" t="s">
        <v>135</v>
      </c>
      <c r="E1860" s="198" t="s">
        <v>1</v>
      </c>
      <c r="F1860" s="199" t="s">
        <v>504</v>
      </c>
      <c r="G1860" s="197"/>
      <c r="H1860" s="198" t="s">
        <v>1</v>
      </c>
      <c r="I1860" s="200"/>
      <c r="J1860" s="197"/>
      <c r="K1860" s="197"/>
      <c r="L1860" s="201"/>
      <c r="M1860" s="202"/>
      <c r="N1860" s="203"/>
      <c r="O1860" s="203"/>
      <c r="P1860" s="203"/>
      <c r="Q1860" s="203"/>
      <c r="R1860" s="203"/>
      <c r="S1860" s="203"/>
      <c r="T1860" s="204"/>
      <c r="AT1860" s="205" t="s">
        <v>135</v>
      </c>
      <c r="AU1860" s="205" t="s">
        <v>82</v>
      </c>
      <c r="AV1860" s="12" t="s">
        <v>82</v>
      </c>
      <c r="AW1860" s="12" t="s">
        <v>30</v>
      </c>
      <c r="AX1860" s="12" t="s">
        <v>74</v>
      </c>
      <c r="AY1860" s="205" t="s">
        <v>125</v>
      </c>
    </row>
    <row r="1861" spans="1:65" s="13" customFormat="1">
      <c r="B1861" s="206"/>
      <c r="C1861" s="207"/>
      <c r="D1861" s="191" t="s">
        <v>135</v>
      </c>
      <c r="E1861" s="208" t="s">
        <v>1</v>
      </c>
      <c r="F1861" s="209" t="s">
        <v>82</v>
      </c>
      <c r="G1861" s="207"/>
      <c r="H1861" s="210">
        <v>1</v>
      </c>
      <c r="I1861" s="211"/>
      <c r="J1861" s="207"/>
      <c r="K1861" s="207"/>
      <c r="L1861" s="212"/>
      <c r="M1861" s="213"/>
      <c r="N1861" s="214"/>
      <c r="O1861" s="214"/>
      <c r="P1861" s="214"/>
      <c r="Q1861" s="214"/>
      <c r="R1861" s="214"/>
      <c r="S1861" s="214"/>
      <c r="T1861" s="215"/>
      <c r="AT1861" s="216" t="s">
        <v>135</v>
      </c>
      <c r="AU1861" s="216" t="s">
        <v>82</v>
      </c>
      <c r="AV1861" s="13" t="s">
        <v>84</v>
      </c>
      <c r="AW1861" s="13" t="s">
        <v>30</v>
      </c>
      <c r="AX1861" s="13" t="s">
        <v>74</v>
      </c>
      <c r="AY1861" s="216" t="s">
        <v>125</v>
      </c>
    </row>
    <row r="1862" spans="1:65" s="14" customFormat="1">
      <c r="B1862" s="217"/>
      <c r="C1862" s="218"/>
      <c r="D1862" s="191" t="s">
        <v>135</v>
      </c>
      <c r="E1862" s="219" t="s">
        <v>1</v>
      </c>
      <c r="F1862" s="220" t="s">
        <v>138</v>
      </c>
      <c r="G1862" s="218"/>
      <c r="H1862" s="221">
        <v>1</v>
      </c>
      <c r="I1862" s="222"/>
      <c r="J1862" s="218"/>
      <c r="K1862" s="218"/>
      <c r="L1862" s="223"/>
      <c r="M1862" s="224"/>
      <c r="N1862" s="225"/>
      <c r="O1862" s="225"/>
      <c r="P1862" s="225"/>
      <c r="Q1862" s="225"/>
      <c r="R1862" s="225"/>
      <c r="S1862" s="225"/>
      <c r="T1862" s="226"/>
      <c r="AT1862" s="227" t="s">
        <v>135</v>
      </c>
      <c r="AU1862" s="227" t="s">
        <v>82</v>
      </c>
      <c r="AV1862" s="14" t="s">
        <v>132</v>
      </c>
      <c r="AW1862" s="14" t="s">
        <v>30</v>
      </c>
      <c r="AX1862" s="14" t="s">
        <v>82</v>
      </c>
      <c r="AY1862" s="227" t="s">
        <v>125</v>
      </c>
    </row>
    <row r="1863" spans="1:65" s="2" customFormat="1" ht="16.5" customHeight="1">
      <c r="A1863" s="33"/>
      <c r="B1863" s="34"/>
      <c r="C1863" s="228" t="s">
        <v>1305</v>
      </c>
      <c r="D1863" s="228" t="s">
        <v>769</v>
      </c>
      <c r="E1863" s="229" t="s">
        <v>1306</v>
      </c>
      <c r="F1863" s="230" t="s">
        <v>1307</v>
      </c>
      <c r="G1863" s="231" t="s">
        <v>159</v>
      </c>
      <c r="H1863" s="232">
        <v>4</v>
      </c>
      <c r="I1863" s="233"/>
      <c r="J1863" s="234">
        <f>ROUND(I1863*H1863,2)</f>
        <v>0</v>
      </c>
      <c r="K1863" s="230" t="s">
        <v>130</v>
      </c>
      <c r="L1863" s="38"/>
      <c r="M1863" s="235" t="s">
        <v>1</v>
      </c>
      <c r="N1863" s="236" t="s">
        <v>39</v>
      </c>
      <c r="O1863" s="70"/>
      <c r="P1863" s="187">
        <f>O1863*H1863</f>
        <v>0</v>
      </c>
      <c r="Q1863" s="187">
        <v>0</v>
      </c>
      <c r="R1863" s="187">
        <f>Q1863*H1863</f>
        <v>0</v>
      </c>
      <c r="S1863" s="187">
        <v>0</v>
      </c>
      <c r="T1863" s="188">
        <f>S1863*H1863</f>
        <v>0</v>
      </c>
      <c r="U1863" s="33"/>
      <c r="V1863" s="33"/>
      <c r="W1863" s="33"/>
      <c r="X1863" s="33"/>
      <c r="Y1863" s="33"/>
      <c r="Z1863" s="33"/>
      <c r="AA1863" s="33"/>
      <c r="AB1863" s="33"/>
      <c r="AC1863" s="33"/>
      <c r="AD1863" s="33"/>
      <c r="AE1863" s="33"/>
      <c r="AR1863" s="189" t="s">
        <v>1289</v>
      </c>
      <c r="AT1863" s="189" t="s">
        <v>769</v>
      </c>
      <c r="AU1863" s="189" t="s">
        <v>82</v>
      </c>
      <c r="AY1863" s="16" t="s">
        <v>125</v>
      </c>
      <c r="BE1863" s="190">
        <f>IF(N1863="základní",J1863,0)</f>
        <v>0</v>
      </c>
      <c r="BF1863" s="190">
        <f>IF(N1863="snížená",J1863,0)</f>
        <v>0</v>
      </c>
      <c r="BG1863" s="190">
        <f>IF(N1863="zákl. přenesená",J1863,0)</f>
        <v>0</v>
      </c>
      <c r="BH1863" s="190">
        <f>IF(N1863="sníž. přenesená",J1863,0)</f>
        <v>0</v>
      </c>
      <c r="BI1863" s="190">
        <f>IF(N1863="nulová",J1863,0)</f>
        <v>0</v>
      </c>
      <c r="BJ1863" s="16" t="s">
        <v>82</v>
      </c>
      <c r="BK1863" s="190">
        <f>ROUND(I1863*H1863,2)</f>
        <v>0</v>
      </c>
      <c r="BL1863" s="16" t="s">
        <v>1289</v>
      </c>
      <c r="BM1863" s="189" t="s">
        <v>1308</v>
      </c>
    </row>
    <row r="1864" spans="1:65" s="2" customFormat="1" ht="19.5">
      <c r="A1864" s="33"/>
      <c r="B1864" s="34"/>
      <c r="C1864" s="35"/>
      <c r="D1864" s="191" t="s">
        <v>134</v>
      </c>
      <c r="E1864" s="35"/>
      <c r="F1864" s="192" t="s">
        <v>1309</v>
      </c>
      <c r="G1864" s="35"/>
      <c r="H1864" s="35"/>
      <c r="I1864" s="193"/>
      <c r="J1864" s="35"/>
      <c r="K1864" s="35"/>
      <c r="L1864" s="38"/>
      <c r="M1864" s="194"/>
      <c r="N1864" s="195"/>
      <c r="O1864" s="70"/>
      <c r="P1864" s="70"/>
      <c r="Q1864" s="70"/>
      <c r="R1864" s="70"/>
      <c r="S1864" s="70"/>
      <c r="T1864" s="71"/>
      <c r="U1864" s="33"/>
      <c r="V1864" s="33"/>
      <c r="W1864" s="33"/>
      <c r="X1864" s="33"/>
      <c r="Y1864" s="33"/>
      <c r="Z1864" s="33"/>
      <c r="AA1864" s="33"/>
      <c r="AB1864" s="33"/>
      <c r="AC1864" s="33"/>
      <c r="AD1864" s="33"/>
      <c r="AE1864" s="33"/>
      <c r="AT1864" s="16" t="s">
        <v>134</v>
      </c>
      <c r="AU1864" s="16" t="s">
        <v>82</v>
      </c>
    </row>
    <row r="1865" spans="1:65" s="12" customFormat="1">
      <c r="B1865" s="196"/>
      <c r="C1865" s="197"/>
      <c r="D1865" s="191" t="s">
        <v>135</v>
      </c>
      <c r="E1865" s="198" t="s">
        <v>1</v>
      </c>
      <c r="F1865" s="199" t="s">
        <v>414</v>
      </c>
      <c r="G1865" s="197"/>
      <c r="H1865" s="198" t="s">
        <v>1</v>
      </c>
      <c r="I1865" s="200"/>
      <c r="J1865" s="197"/>
      <c r="K1865" s="197"/>
      <c r="L1865" s="201"/>
      <c r="M1865" s="202"/>
      <c r="N1865" s="203"/>
      <c r="O1865" s="203"/>
      <c r="P1865" s="203"/>
      <c r="Q1865" s="203"/>
      <c r="R1865" s="203"/>
      <c r="S1865" s="203"/>
      <c r="T1865" s="204"/>
      <c r="AT1865" s="205" t="s">
        <v>135</v>
      </c>
      <c r="AU1865" s="205" t="s">
        <v>82</v>
      </c>
      <c r="AV1865" s="12" t="s">
        <v>82</v>
      </c>
      <c r="AW1865" s="12" t="s">
        <v>30</v>
      </c>
      <c r="AX1865" s="12" t="s">
        <v>74</v>
      </c>
      <c r="AY1865" s="205" t="s">
        <v>125</v>
      </c>
    </row>
    <row r="1866" spans="1:65" s="13" customFormat="1">
      <c r="B1866" s="206"/>
      <c r="C1866" s="207"/>
      <c r="D1866" s="191" t="s">
        <v>135</v>
      </c>
      <c r="E1866" s="208" t="s">
        <v>1</v>
      </c>
      <c r="F1866" s="209" t="s">
        <v>84</v>
      </c>
      <c r="G1866" s="207"/>
      <c r="H1866" s="210">
        <v>2</v>
      </c>
      <c r="I1866" s="211"/>
      <c r="J1866" s="207"/>
      <c r="K1866" s="207"/>
      <c r="L1866" s="212"/>
      <c r="M1866" s="213"/>
      <c r="N1866" s="214"/>
      <c r="O1866" s="214"/>
      <c r="P1866" s="214"/>
      <c r="Q1866" s="214"/>
      <c r="R1866" s="214"/>
      <c r="S1866" s="214"/>
      <c r="T1866" s="215"/>
      <c r="AT1866" s="216" t="s">
        <v>135</v>
      </c>
      <c r="AU1866" s="216" t="s">
        <v>82</v>
      </c>
      <c r="AV1866" s="13" t="s">
        <v>84</v>
      </c>
      <c r="AW1866" s="13" t="s">
        <v>30</v>
      </c>
      <c r="AX1866" s="13" t="s">
        <v>74</v>
      </c>
      <c r="AY1866" s="216" t="s">
        <v>125</v>
      </c>
    </row>
    <row r="1867" spans="1:65" s="12" customFormat="1">
      <c r="B1867" s="196"/>
      <c r="C1867" s="197"/>
      <c r="D1867" s="191" t="s">
        <v>135</v>
      </c>
      <c r="E1867" s="198" t="s">
        <v>1</v>
      </c>
      <c r="F1867" s="199" t="s">
        <v>1310</v>
      </c>
      <c r="G1867" s="197"/>
      <c r="H1867" s="198" t="s">
        <v>1</v>
      </c>
      <c r="I1867" s="200"/>
      <c r="J1867" s="197"/>
      <c r="K1867" s="197"/>
      <c r="L1867" s="201"/>
      <c r="M1867" s="202"/>
      <c r="N1867" s="203"/>
      <c r="O1867" s="203"/>
      <c r="P1867" s="203"/>
      <c r="Q1867" s="203"/>
      <c r="R1867" s="203"/>
      <c r="S1867" s="203"/>
      <c r="T1867" s="204"/>
      <c r="AT1867" s="205" t="s">
        <v>135</v>
      </c>
      <c r="AU1867" s="205" t="s">
        <v>82</v>
      </c>
      <c r="AV1867" s="12" t="s">
        <v>82</v>
      </c>
      <c r="AW1867" s="12" t="s">
        <v>30</v>
      </c>
      <c r="AX1867" s="12" t="s">
        <v>74</v>
      </c>
      <c r="AY1867" s="205" t="s">
        <v>125</v>
      </c>
    </row>
    <row r="1868" spans="1:65" s="13" customFormat="1">
      <c r="B1868" s="206"/>
      <c r="C1868" s="207"/>
      <c r="D1868" s="191" t="s">
        <v>135</v>
      </c>
      <c r="E1868" s="208" t="s">
        <v>1</v>
      </c>
      <c r="F1868" s="209" t="s">
        <v>84</v>
      </c>
      <c r="G1868" s="207"/>
      <c r="H1868" s="210">
        <v>2</v>
      </c>
      <c r="I1868" s="211"/>
      <c r="J1868" s="207"/>
      <c r="K1868" s="207"/>
      <c r="L1868" s="212"/>
      <c r="M1868" s="213"/>
      <c r="N1868" s="214"/>
      <c r="O1868" s="214"/>
      <c r="P1868" s="214"/>
      <c r="Q1868" s="214"/>
      <c r="R1868" s="214"/>
      <c r="S1868" s="214"/>
      <c r="T1868" s="215"/>
      <c r="AT1868" s="216" t="s">
        <v>135</v>
      </c>
      <c r="AU1868" s="216" t="s">
        <v>82</v>
      </c>
      <c r="AV1868" s="13" t="s">
        <v>84</v>
      </c>
      <c r="AW1868" s="13" t="s">
        <v>30</v>
      </c>
      <c r="AX1868" s="13" t="s">
        <v>74</v>
      </c>
      <c r="AY1868" s="216" t="s">
        <v>125</v>
      </c>
    </row>
    <row r="1869" spans="1:65" s="14" customFormat="1">
      <c r="B1869" s="217"/>
      <c r="C1869" s="218"/>
      <c r="D1869" s="191" t="s">
        <v>135</v>
      </c>
      <c r="E1869" s="219" t="s">
        <v>1</v>
      </c>
      <c r="F1869" s="220" t="s">
        <v>138</v>
      </c>
      <c r="G1869" s="218"/>
      <c r="H1869" s="221">
        <v>4</v>
      </c>
      <c r="I1869" s="222"/>
      <c r="J1869" s="218"/>
      <c r="K1869" s="218"/>
      <c r="L1869" s="223"/>
      <c r="M1869" s="224"/>
      <c r="N1869" s="225"/>
      <c r="O1869" s="225"/>
      <c r="P1869" s="225"/>
      <c r="Q1869" s="225"/>
      <c r="R1869" s="225"/>
      <c r="S1869" s="225"/>
      <c r="T1869" s="226"/>
      <c r="AT1869" s="227" t="s">
        <v>135</v>
      </c>
      <c r="AU1869" s="227" t="s">
        <v>82</v>
      </c>
      <c r="AV1869" s="14" t="s">
        <v>132</v>
      </c>
      <c r="AW1869" s="14" t="s">
        <v>30</v>
      </c>
      <c r="AX1869" s="14" t="s">
        <v>82</v>
      </c>
      <c r="AY1869" s="227" t="s">
        <v>125</v>
      </c>
    </row>
    <row r="1870" spans="1:65" s="2" customFormat="1" ht="16.5" customHeight="1">
      <c r="A1870" s="33"/>
      <c r="B1870" s="34"/>
      <c r="C1870" s="228" t="s">
        <v>1311</v>
      </c>
      <c r="D1870" s="228" t="s">
        <v>769</v>
      </c>
      <c r="E1870" s="229" t="s">
        <v>1312</v>
      </c>
      <c r="F1870" s="230" t="s">
        <v>1313</v>
      </c>
      <c r="G1870" s="231" t="s">
        <v>159</v>
      </c>
      <c r="H1870" s="232">
        <v>4</v>
      </c>
      <c r="I1870" s="233"/>
      <c r="J1870" s="234">
        <f>ROUND(I1870*H1870,2)</f>
        <v>0</v>
      </c>
      <c r="K1870" s="230" t="s">
        <v>130</v>
      </c>
      <c r="L1870" s="38"/>
      <c r="M1870" s="235" t="s">
        <v>1</v>
      </c>
      <c r="N1870" s="236" t="s">
        <v>39</v>
      </c>
      <c r="O1870" s="70"/>
      <c r="P1870" s="187">
        <f>O1870*H1870</f>
        <v>0</v>
      </c>
      <c r="Q1870" s="187">
        <v>0</v>
      </c>
      <c r="R1870" s="187">
        <f>Q1870*H1870</f>
        <v>0</v>
      </c>
      <c r="S1870" s="187">
        <v>0</v>
      </c>
      <c r="T1870" s="188">
        <f>S1870*H1870</f>
        <v>0</v>
      </c>
      <c r="U1870" s="33"/>
      <c r="V1870" s="33"/>
      <c r="W1870" s="33"/>
      <c r="X1870" s="33"/>
      <c r="Y1870" s="33"/>
      <c r="Z1870" s="33"/>
      <c r="AA1870" s="33"/>
      <c r="AB1870" s="33"/>
      <c r="AC1870" s="33"/>
      <c r="AD1870" s="33"/>
      <c r="AE1870" s="33"/>
      <c r="AR1870" s="189" t="s">
        <v>1289</v>
      </c>
      <c r="AT1870" s="189" t="s">
        <v>769</v>
      </c>
      <c r="AU1870" s="189" t="s">
        <v>82</v>
      </c>
      <c r="AY1870" s="16" t="s">
        <v>125</v>
      </c>
      <c r="BE1870" s="190">
        <f>IF(N1870="základní",J1870,0)</f>
        <v>0</v>
      </c>
      <c r="BF1870" s="190">
        <f>IF(N1870="snížená",J1870,0)</f>
        <v>0</v>
      </c>
      <c r="BG1870" s="190">
        <f>IF(N1870="zákl. přenesená",J1870,0)</f>
        <v>0</v>
      </c>
      <c r="BH1870" s="190">
        <f>IF(N1870="sníž. přenesená",J1870,0)</f>
        <v>0</v>
      </c>
      <c r="BI1870" s="190">
        <f>IF(N1870="nulová",J1870,0)</f>
        <v>0</v>
      </c>
      <c r="BJ1870" s="16" t="s">
        <v>82</v>
      </c>
      <c r="BK1870" s="190">
        <f>ROUND(I1870*H1870,2)</f>
        <v>0</v>
      </c>
      <c r="BL1870" s="16" t="s">
        <v>1289</v>
      </c>
      <c r="BM1870" s="189" t="s">
        <v>1314</v>
      </c>
    </row>
    <row r="1871" spans="1:65" s="2" customFormat="1">
      <c r="A1871" s="33"/>
      <c r="B1871" s="34"/>
      <c r="C1871" s="35"/>
      <c r="D1871" s="191" t="s">
        <v>134</v>
      </c>
      <c r="E1871" s="35"/>
      <c r="F1871" s="192" t="s">
        <v>1313</v>
      </c>
      <c r="G1871" s="35"/>
      <c r="H1871" s="35"/>
      <c r="I1871" s="193"/>
      <c r="J1871" s="35"/>
      <c r="K1871" s="35"/>
      <c r="L1871" s="38"/>
      <c r="M1871" s="194"/>
      <c r="N1871" s="195"/>
      <c r="O1871" s="70"/>
      <c r="P1871" s="70"/>
      <c r="Q1871" s="70"/>
      <c r="R1871" s="70"/>
      <c r="S1871" s="70"/>
      <c r="T1871" s="71"/>
      <c r="U1871" s="33"/>
      <c r="V1871" s="33"/>
      <c r="W1871" s="33"/>
      <c r="X1871" s="33"/>
      <c r="Y1871" s="33"/>
      <c r="Z1871" s="33"/>
      <c r="AA1871" s="33"/>
      <c r="AB1871" s="33"/>
      <c r="AC1871" s="33"/>
      <c r="AD1871" s="33"/>
      <c r="AE1871" s="33"/>
      <c r="AT1871" s="16" t="s">
        <v>134</v>
      </c>
      <c r="AU1871" s="16" t="s">
        <v>82</v>
      </c>
    </row>
    <row r="1872" spans="1:65" s="12" customFormat="1">
      <c r="B1872" s="196"/>
      <c r="C1872" s="197"/>
      <c r="D1872" s="191" t="s">
        <v>135</v>
      </c>
      <c r="E1872" s="198" t="s">
        <v>1</v>
      </c>
      <c r="F1872" s="199" t="s">
        <v>414</v>
      </c>
      <c r="G1872" s="197"/>
      <c r="H1872" s="198" t="s">
        <v>1</v>
      </c>
      <c r="I1872" s="200"/>
      <c r="J1872" s="197"/>
      <c r="K1872" s="197"/>
      <c r="L1872" s="201"/>
      <c r="M1872" s="202"/>
      <c r="N1872" s="203"/>
      <c r="O1872" s="203"/>
      <c r="P1872" s="203"/>
      <c r="Q1872" s="203"/>
      <c r="R1872" s="203"/>
      <c r="S1872" s="203"/>
      <c r="T1872" s="204"/>
      <c r="AT1872" s="205" t="s">
        <v>135</v>
      </c>
      <c r="AU1872" s="205" t="s">
        <v>82</v>
      </c>
      <c r="AV1872" s="12" t="s">
        <v>82</v>
      </c>
      <c r="AW1872" s="12" t="s">
        <v>30</v>
      </c>
      <c r="AX1872" s="12" t="s">
        <v>74</v>
      </c>
      <c r="AY1872" s="205" t="s">
        <v>125</v>
      </c>
    </row>
    <row r="1873" spans="1:65" s="13" customFormat="1">
      <c r="B1873" s="206"/>
      <c r="C1873" s="207"/>
      <c r="D1873" s="191" t="s">
        <v>135</v>
      </c>
      <c r="E1873" s="208" t="s">
        <v>1</v>
      </c>
      <c r="F1873" s="209" t="s">
        <v>84</v>
      </c>
      <c r="G1873" s="207"/>
      <c r="H1873" s="210">
        <v>2</v>
      </c>
      <c r="I1873" s="211"/>
      <c r="J1873" s="207"/>
      <c r="K1873" s="207"/>
      <c r="L1873" s="212"/>
      <c r="M1873" s="213"/>
      <c r="N1873" s="214"/>
      <c r="O1873" s="214"/>
      <c r="P1873" s="214"/>
      <c r="Q1873" s="214"/>
      <c r="R1873" s="214"/>
      <c r="S1873" s="214"/>
      <c r="T1873" s="215"/>
      <c r="AT1873" s="216" t="s">
        <v>135</v>
      </c>
      <c r="AU1873" s="216" t="s">
        <v>82</v>
      </c>
      <c r="AV1873" s="13" t="s">
        <v>84</v>
      </c>
      <c r="AW1873" s="13" t="s">
        <v>30</v>
      </c>
      <c r="AX1873" s="13" t="s">
        <v>74</v>
      </c>
      <c r="AY1873" s="216" t="s">
        <v>125</v>
      </c>
    </row>
    <row r="1874" spans="1:65" s="12" customFormat="1">
      <c r="B1874" s="196"/>
      <c r="C1874" s="197"/>
      <c r="D1874" s="191" t="s">
        <v>135</v>
      </c>
      <c r="E1874" s="198" t="s">
        <v>1</v>
      </c>
      <c r="F1874" s="199" t="s">
        <v>679</v>
      </c>
      <c r="G1874" s="197"/>
      <c r="H1874" s="198" t="s">
        <v>1</v>
      </c>
      <c r="I1874" s="200"/>
      <c r="J1874" s="197"/>
      <c r="K1874" s="197"/>
      <c r="L1874" s="201"/>
      <c r="M1874" s="202"/>
      <c r="N1874" s="203"/>
      <c r="O1874" s="203"/>
      <c r="P1874" s="203"/>
      <c r="Q1874" s="203"/>
      <c r="R1874" s="203"/>
      <c r="S1874" s="203"/>
      <c r="T1874" s="204"/>
      <c r="AT1874" s="205" t="s">
        <v>135</v>
      </c>
      <c r="AU1874" s="205" t="s">
        <v>82</v>
      </c>
      <c r="AV1874" s="12" t="s">
        <v>82</v>
      </c>
      <c r="AW1874" s="12" t="s">
        <v>30</v>
      </c>
      <c r="AX1874" s="12" t="s">
        <v>74</v>
      </c>
      <c r="AY1874" s="205" t="s">
        <v>125</v>
      </c>
    </row>
    <row r="1875" spans="1:65" s="13" customFormat="1">
      <c r="B1875" s="206"/>
      <c r="C1875" s="207"/>
      <c r="D1875" s="191" t="s">
        <v>135</v>
      </c>
      <c r="E1875" s="208" t="s">
        <v>1</v>
      </c>
      <c r="F1875" s="209" t="s">
        <v>84</v>
      </c>
      <c r="G1875" s="207"/>
      <c r="H1875" s="210">
        <v>2</v>
      </c>
      <c r="I1875" s="211"/>
      <c r="J1875" s="207"/>
      <c r="K1875" s="207"/>
      <c r="L1875" s="212"/>
      <c r="M1875" s="213"/>
      <c r="N1875" s="214"/>
      <c r="O1875" s="214"/>
      <c r="P1875" s="214"/>
      <c r="Q1875" s="214"/>
      <c r="R1875" s="214"/>
      <c r="S1875" s="214"/>
      <c r="T1875" s="215"/>
      <c r="AT1875" s="216" t="s">
        <v>135</v>
      </c>
      <c r="AU1875" s="216" t="s">
        <v>82</v>
      </c>
      <c r="AV1875" s="13" t="s">
        <v>84</v>
      </c>
      <c r="AW1875" s="13" t="s">
        <v>30</v>
      </c>
      <c r="AX1875" s="13" t="s">
        <v>74</v>
      </c>
      <c r="AY1875" s="216" t="s">
        <v>125</v>
      </c>
    </row>
    <row r="1876" spans="1:65" s="14" customFormat="1">
      <c r="B1876" s="217"/>
      <c r="C1876" s="218"/>
      <c r="D1876" s="191" t="s">
        <v>135</v>
      </c>
      <c r="E1876" s="219" t="s">
        <v>1</v>
      </c>
      <c r="F1876" s="220" t="s">
        <v>138</v>
      </c>
      <c r="G1876" s="218"/>
      <c r="H1876" s="221">
        <v>4</v>
      </c>
      <c r="I1876" s="222"/>
      <c r="J1876" s="218"/>
      <c r="K1876" s="218"/>
      <c r="L1876" s="223"/>
      <c r="M1876" s="224"/>
      <c r="N1876" s="225"/>
      <c r="O1876" s="225"/>
      <c r="P1876" s="225"/>
      <c r="Q1876" s="225"/>
      <c r="R1876" s="225"/>
      <c r="S1876" s="225"/>
      <c r="T1876" s="226"/>
      <c r="AT1876" s="227" t="s">
        <v>135</v>
      </c>
      <c r="AU1876" s="227" t="s">
        <v>82</v>
      </c>
      <c r="AV1876" s="14" t="s">
        <v>132</v>
      </c>
      <c r="AW1876" s="14" t="s">
        <v>30</v>
      </c>
      <c r="AX1876" s="14" t="s">
        <v>82</v>
      </c>
      <c r="AY1876" s="227" t="s">
        <v>125</v>
      </c>
    </row>
    <row r="1877" spans="1:65" s="2" customFormat="1" ht="16.5" customHeight="1">
      <c r="A1877" s="33"/>
      <c r="B1877" s="34"/>
      <c r="C1877" s="228" t="s">
        <v>1315</v>
      </c>
      <c r="D1877" s="228" t="s">
        <v>769</v>
      </c>
      <c r="E1877" s="229" t="s">
        <v>1316</v>
      </c>
      <c r="F1877" s="230" t="s">
        <v>1317</v>
      </c>
      <c r="G1877" s="231" t="s">
        <v>159</v>
      </c>
      <c r="H1877" s="232">
        <v>20</v>
      </c>
      <c r="I1877" s="233"/>
      <c r="J1877" s="234">
        <f>ROUND(I1877*H1877,2)</f>
        <v>0</v>
      </c>
      <c r="K1877" s="230" t="s">
        <v>130</v>
      </c>
      <c r="L1877" s="38"/>
      <c r="M1877" s="235" t="s">
        <v>1</v>
      </c>
      <c r="N1877" s="236" t="s">
        <v>39</v>
      </c>
      <c r="O1877" s="70"/>
      <c r="P1877" s="187">
        <f>O1877*H1877</f>
        <v>0</v>
      </c>
      <c r="Q1877" s="187">
        <v>0</v>
      </c>
      <c r="R1877" s="187">
        <f>Q1877*H1877</f>
        <v>0</v>
      </c>
      <c r="S1877" s="187">
        <v>0</v>
      </c>
      <c r="T1877" s="188">
        <f>S1877*H1877</f>
        <v>0</v>
      </c>
      <c r="U1877" s="33"/>
      <c r="V1877" s="33"/>
      <c r="W1877" s="33"/>
      <c r="X1877" s="33"/>
      <c r="Y1877" s="33"/>
      <c r="Z1877" s="33"/>
      <c r="AA1877" s="33"/>
      <c r="AB1877" s="33"/>
      <c r="AC1877" s="33"/>
      <c r="AD1877" s="33"/>
      <c r="AE1877" s="33"/>
      <c r="AR1877" s="189" t="s">
        <v>1289</v>
      </c>
      <c r="AT1877" s="189" t="s">
        <v>769</v>
      </c>
      <c r="AU1877" s="189" t="s">
        <v>82</v>
      </c>
      <c r="AY1877" s="16" t="s">
        <v>125</v>
      </c>
      <c r="BE1877" s="190">
        <f>IF(N1877="základní",J1877,0)</f>
        <v>0</v>
      </c>
      <c r="BF1877" s="190">
        <f>IF(N1877="snížená",J1877,0)</f>
        <v>0</v>
      </c>
      <c r="BG1877" s="190">
        <f>IF(N1877="zákl. přenesená",J1877,0)</f>
        <v>0</v>
      </c>
      <c r="BH1877" s="190">
        <f>IF(N1877="sníž. přenesená",J1877,0)</f>
        <v>0</v>
      </c>
      <c r="BI1877" s="190">
        <f>IF(N1877="nulová",J1877,0)</f>
        <v>0</v>
      </c>
      <c r="BJ1877" s="16" t="s">
        <v>82</v>
      </c>
      <c r="BK1877" s="190">
        <f>ROUND(I1877*H1877,2)</f>
        <v>0</v>
      </c>
      <c r="BL1877" s="16" t="s">
        <v>1289</v>
      </c>
      <c r="BM1877" s="189" t="s">
        <v>1318</v>
      </c>
    </row>
    <row r="1878" spans="1:65" s="2" customFormat="1" ht="29.25">
      <c r="A1878" s="33"/>
      <c r="B1878" s="34"/>
      <c r="C1878" s="35"/>
      <c r="D1878" s="191" t="s">
        <v>134</v>
      </c>
      <c r="E1878" s="35"/>
      <c r="F1878" s="192" t="s">
        <v>1319</v>
      </c>
      <c r="G1878" s="35"/>
      <c r="H1878" s="35"/>
      <c r="I1878" s="193"/>
      <c r="J1878" s="35"/>
      <c r="K1878" s="35"/>
      <c r="L1878" s="38"/>
      <c r="M1878" s="194"/>
      <c r="N1878" s="195"/>
      <c r="O1878" s="70"/>
      <c r="P1878" s="70"/>
      <c r="Q1878" s="70"/>
      <c r="R1878" s="70"/>
      <c r="S1878" s="70"/>
      <c r="T1878" s="71"/>
      <c r="U1878" s="33"/>
      <c r="V1878" s="33"/>
      <c r="W1878" s="33"/>
      <c r="X1878" s="33"/>
      <c r="Y1878" s="33"/>
      <c r="Z1878" s="33"/>
      <c r="AA1878" s="33"/>
      <c r="AB1878" s="33"/>
      <c r="AC1878" s="33"/>
      <c r="AD1878" s="33"/>
      <c r="AE1878" s="33"/>
      <c r="AT1878" s="16" t="s">
        <v>134</v>
      </c>
      <c r="AU1878" s="16" t="s">
        <v>82</v>
      </c>
    </row>
    <row r="1879" spans="1:65" s="12" customFormat="1">
      <c r="B1879" s="196"/>
      <c r="C1879" s="197"/>
      <c r="D1879" s="191" t="s">
        <v>135</v>
      </c>
      <c r="E1879" s="198" t="s">
        <v>1</v>
      </c>
      <c r="F1879" s="199" t="s">
        <v>193</v>
      </c>
      <c r="G1879" s="197"/>
      <c r="H1879" s="198" t="s">
        <v>1</v>
      </c>
      <c r="I1879" s="200"/>
      <c r="J1879" s="197"/>
      <c r="K1879" s="197"/>
      <c r="L1879" s="201"/>
      <c r="M1879" s="202"/>
      <c r="N1879" s="203"/>
      <c r="O1879" s="203"/>
      <c r="P1879" s="203"/>
      <c r="Q1879" s="203"/>
      <c r="R1879" s="203"/>
      <c r="S1879" s="203"/>
      <c r="T1879" s="204"/>
      <c r="AT1879" s="205" t="s">
        <v>135</v>
      </c>
      <c r="AU1879" s="205" t="s">
        <v>82</v>
      </c>
      <c r="AV1879" s="12" t="s">
        <v>82</v>
      </c>
      <c r="AW1879" s="12" t="s">
        <v>30</v>
      </c>
      <c r="AX1879" s="12" t="s">
        <v>74</v>
      </c>
      <c r="AY1879" s="205" t="s">
        <v>125</v>
      </c>
    </row>
    <row r="1880" spans="1:65" s="13" customFormat="1">
      <c r="B1880" s="206"/>
      <c r="C1880" s="207"/>
      <c r="D1880" s="191" t="s">
        <v>135</v>
      </c>
      <c r="E1880" s="208" t="s">
        <v>1</v>
      </c>
      <c r="F1880" s="209" t="s">
        <v>176</v>
      </c>
      <c r="G1880" s="207"/>
      <c r="H1880" s="210">
        <v>5</v>
      </c>
      <c r="I1880" s="211"/>
      <c r="J1880" s="207"/>
      <c r="K1880" s="207"/>
      <c r="L1880" s="212"/>
      <c r="M1880" s="213"/>
      <c r="N1880" s="214"/>
      <c r="O1880" s="214"/>
      <c r="P1880" s="214"/>
      <c r="Q1880" s="214"/>
      <c r="R1880" s="214"/>
      <c r="S1880" s="214"/>
      <c r="T1880" s="215"/>
      <c r="AT1880" s="216" t="s">
        <v>135</v>
      </c>
      <c r="AU1880" s="216" t="s">
        <v>82</v>
      </c>
      <c r="AV1880" s="13" t="s">
        <v>84</v>
      </c>
      <c r="AW1880" s="13" t="s">
        <v>30</v>
      </c>
      <c r="AX1880" s="13" t="s">
        <v>74</v>
      </c>
      <c r="AY1880" s="216" t="s">
        <v>125</v>
      </c>
    </row>
    <row r="1881" spans="1:65" s="12" customFormat="1">
      <c r="B1881" s="196"/>
      <c r="C1881" s="197"/>
      <c r="D1881" s="191" t="s">
        <v>135</v>
      </c>
      <c r="E1881" s="198" t="s">
        <v>1</v>
      </c>
      <c r="F1881" s="199" t="s">
        <v>1087</v>
      </c>
      <c r="G1881" s="197"/>
      <c r="H1881" s="198" t="s">
        <v>1</v>
      </c>
      <c r="I1881" s="200"/>
      <c r="J1881" s="197"/>
      <c r="K1881" s="197"/>
      <c r="L1881" s="201"/>
      <c r="M1881" s="202"/>
      <c r="N1881" s="203"/>
      <c r="O1881" s="203"/>
      <c r="P1881" s="203"/>
      <c r="Q1881" s="203"/>
      <c r="R1881" s="203"/>
      <c r="S1881" s="203"/>
      <c r="T1881" s="204"/>
      <c r="AT1881" s="205" t="s">
        <v>135</v>
      </c>
      <c r="AU1881" s="205" t="s">
        <v>82</v>
      </c>
      <c r="AV1881" s="12" t="s">
        <v>82</v>
      </c>
      <c r="AW1881" s="12" t="s">
        <v>30</v>
      </c>
      <c r="AX1881" s="12" t="s">
        <v>74</v>
      </c>
      <c r="AY1881" s="205" t="s">
        <v>125</v>
      </c>
    </row>
    <row r="1882" spans="1:65" s="13" customFormat="1">
      <c r="B1882" s="206"/>
      <c r="C1882" s="207"/>
      <c r="D1882" s="191" t="s">
        <v>135</v>
      </c>
      <c r="E1882" s="208" t="s">
        <v>1</v>
      </c>
      <c r="F1882" s="209" t="s">
        <v>912</v>
      </c>
      <c r="G1882" s="207"/>
      <c r="H1882" s="210">
        <v>15</v>
      </c>
      <c r="I1882" s="211"/>
      <c r="J1882" s="207"/>
      <c r="K1882" s="207"/>
      <c r="L1882" s="212"/>
      <c r="M1882" s="213"/>
      <c r="N1882" s="214"/>
      <c r="O1882" s="214"/>
      <c r="P1882" s="214"/>
      <c r="Q1882" s="214"/>
      <c r="R1882" s="214"/>
      <c r="S1882" s="214"/>
      <c r="T1882" s="215"/>
      <c r="AT1882" s="216" t="s">
        <v>135</v>
      </c>
      <c r="AU1882" s="216" t="s">
        <v>82</v>
      </c>
      <c r="AV1882" s="13" t="s">
        <v>84</v>
      </c>
      <c r="AW1882" s="13" t="s">
        <v>30</v>
      </c>
      <c r="AX1882" s="13" t="s">
        <v>74</v>
      </c>
      <c r="AY1882" s="216" t="s">
        <v>125</v>
      </c>
    </row>
    <row r="1883" spans="1:65" s="14" customFormat="1">
      <c r="B1883" s="217"/>
      <c r="C1883" s="218"/>
      <c r="D1883" s="191" t="s">
        <v>135</v>
      </c>
      <c r="E1883" s="219" t="s">
        <v>1</v>
      </c>
      <c r="F1883" s="220" t="s">
        <v>138</v>
      </c>
      <c r="G1883" s="218"/>
      <c r="H1883" s="221">
        <v>20</v>
      </c>
      <c r="I1883" s="222"/>
      <c r="J1883" s="218"/>
      <c r="K1883" s="218"/>
      <c r="L1883" s="223"/>
      <c r="M1883" s="224"/>
      <c r="N1883" s="225"/>
      <c r="O1883" s="225"/>
      <c r="P1883" s="225"/>
      <c r="Q1883" s="225"/>
      <c r="R1883" s="225"/>
      <c r="S1883" s="225"/>
      <c r="T1883" s="226"/>
      <c r="AT1883" s="227" t="s">
        <v>135</v>
      </c>
      <c r="AU1883" s="227" t="s">
        <v>82</v>
      </c>
      <c r="AV1883" s="14" t="s">
        <v>132</v>
      </c>
      <c r="AW1883" s="14" t="s">
        <v>30</v>
      </c>
      <c r="AX1883" s="14" t="s">
        <v>82</v>
      </c>
      <c r="AY1883" s="227" t="s">
        <v>125</v>
      </c>
    </row>
    <row r="1884" spans="1:65" s="2" customFormat="1" ht="21.75" customHeight="1">
      <c r="A1884" s="33"/>
      <c r="B1884" s="34"/>
      <c r="C1884" s="228" t="s">
        <v>1320</v>
      </c>
      <c r="D1884" s="228" t="s">
        <v>769</v>
      </c>
      <c r="E1884" s="229" t="s">
        <v>1321</v>
      </c>
      <c r="F1884" s="230" t="s">
        <v>1322</v>
      </c>
      <c r="G1884" s="231" t="s">
        <v>159</v>
      </c>
      <c r="H1884" s="232">
        <v>20</v>
      </c>
      <c r="I1884" s="233"/>
      <c r="J1884" s="234">
        <f>ROUND(I1884*H1884,2)</f>
        <v>0</v>
      </c>
      <c r="K1884" s="230" t="s">
        <v>130</v>
      </c>
      <c r="L1884" s="38"/>
      <c r="M1884" s="235" t="s">
        <v>1</v>
      </c>
      <c r="N1884" s="236" t="s">
        <v>39</v>
      </c>
      <c r="O1884" s="70"/>
      <c r="P1884" s="187">
        <f>O1884*H1884</f>
        <v>0</v>
      </c>
      <c r="Q1884" s="187">
        <v>0</v>
      </c>
      <c r="R1884" s="187">
        <f>Q1884*H1884</f>
        <v>0</v>
      </c>
      <c r="S1884" s="187">
        <v>0</v>
      </c>
      <c r="T1884" s="188">
        <f>S1884*H1884</f>
        <v>0</v>
      </c>
      <c r="U1884" s="33"/>
      <c r="V1884" s="33"/>
      <c r="W1884" s="33"/>
      <c r="X1884" s="33"/>
      <c r="Y1884" s="33"/>
      <c r="Z1884" s="33"/>
      <c r="AA1884" s="33"/>
      <c r="AB1884" s="33"/>
      <c r="AC1884" s="33"/>
      <c r="AD1884" s="33"/>
      <c r="AE1884" s="33"/>
      <c r="AR1884" s="189" t="s">
        <v>1289</v>
      </c>
      <c r="AT1884" s="189" t="s">
        <v>769</v>
      </c>
      <c r="AU1884" s="189" t="s">
        <v>82</v>
      </c>
      <c r="AY1884" s="16" t="s">
        <v>125</v>
      </c>
      <c r="BE1884" s="190">
        <f>IF(N1884="základní",J1884,0)</f>
        <v>0</v>
      </c>
      <c r="BF1884" s="190">
        <f>IF(N1884="snížená",J1884,0)</f>
        <v>0</v>
      </c>
      <c r="BG1884" s="190">
        <f>IF(N1884="zákl. přenesená",J1884,0)</f>
        <v>0</v>
      </c>
      <c r="BH1884" s="190">
        <f>IF(N1884="sníž. přenesená",J1884,0)</f>
        <v>0</v>
      </c>
      <c r="BI1884" s="190">
        <f>IF(N1884="nulová",J1884,0)</f>
        <v>0</v>
      </c>
      <c r="BJ1884" s="16" t="s">
        <v>82</v>
      </c>
      <c r="BK1884" s="190">
        <f>ROUND(I1884*H1884,2)</f>
        <v>0</v>
      </c>
      <c r="BL1884" s="16" t="s">
        <v>1289</v>
      </c>
      <c r="BM1884" s="189" t="s">
        <v>1323</v>
      </c>
    </row>
    <row r="1885" spans="1:65" s="2" customFormat="1">
      <c r="A1885" s="33"/>
      <c r="B1885" s="34"/>
      <c r="C1885" s="35"/>
      <c r="D1885" s="191" t="s">
        <v>134</v>
      </c>
      <c r="E1885" s="35"/>
      <c r="F1885" s="192" t="s">
        <v>1322</v>
      </c>
      <c r="G1885" s="35"/>
      <c r="H1885" s="35"/>
      <c r="I1885" s="193"/>
      <c r="J1885" s="35"/>
      <c r="K1885" s="35"/>
      <c r="L1885" s="38"/>
      <c r="M1885" s="194"/>
      <c r="N1885" s="195"/>
      <c r="O1885" s="70"/>
      <c r="P1885" s="70"/>
      <c r="Q1885" s="70"/>
      <c r="R1885" s="70"/>
      <c r="S1885" s="70"/>
      <c r="T1885" s="71"/>
      <c r="U1885" s="33"/>
      <c r="V1885" s="33"/>
      <c r="W1885" s="33"/>
      <c r="X1885" s="33"/>
      <c r="Y1885" s="33"/>
      <c r="Z1885" s="33"/>
      <c r="AA1885" s="33"/>
      <c r="AB1885" s="33"/>
      <c r="AC1885" s="33"/>
      <c r="AD1885" s="33"/>
      <c r="AE1885" s="33"/>
      <c r="AT1885" s="16" t="s">
        <v>134</v>
      </c>
      <c r="AU1885" s="16" t="s">
        <v>82</v>
      </c>
    </row>
    <row r="1886" spans="1:65" s="12" customFormat="1">
      <c r="B1886" s="196"/>
      <c r="C1886" s="197"/>
      <c r="D1886" s="191" t="s">
        <v>135</v>
      </c>
      <c r="E1886" s="198" t="s">
        <v>1</v>
      </c>
      <c r="F1886" s="199" t="s">
        <v>193</v>
      </c>
      <c r="G1886" s="197"/>
      <c r="H1886" s="198" t="s">
        <v>1</v>
      </c>
      <c r="I1886" s="200"/>
      <c r="J1886" s="197"/>
      <c r="K1886" s="197"/>
      <c r="L1886" s="201"/>
      <c r="M1886" s="202"/>
      <c r="N1886" s="203"/>
      <c r="O1886" s="203"/>
      <c r="P1886" s="203"/>
      <c r="Q1886" s="203"/>
      <c r="R1886" s="203"/>
      <c r="S1886" s="203"/>
      <c r="T1886" s="204"/>
      <c r="AT1886" s="205" t="s">
        <v>135</v>
      </c>
      <c r="AU1886" s="205" t="s">
        <v>82</v>
      </c>
      <c r="AV1886" s="12" t="s">
        <v>82</v>
      </c>
      <c r="AW1886" s="12" t="s">
        <v>30</v>
      </c>
      <c r="AX1886" s="12" t="s">
        <v>74</v>
      </c>
      <c r="AY1886" s="205" t="s">
        <v>125</v>
      </c>
    </row>
    <row r="1887" spans="1:65" s="13" customFormat="1">
      <c r="B1887" s="206"/>
      <c r="C1887" s="207"/>
      <c r="D1887" s="191" t="s">
        <v>135</v>
      </c>
      <c r="E1887" s="208" t="s">
        <v>1</v>
      </c>
      <c r="F1887" s="209" t="s">
        <v>176</v>
      </c>
      <c r="G1887" s="207"/>
      <c r="H1887" s="210">
        <v>5</v>
      </c>
      <c r="I1887" s="211"/>
      <c r="J1887" s="207"/>
      <c r="K1887" s="207"/>
      <c r="L1887" s="212"/>
      <c r="M1887" s="213"/>
      <c r="N1887" s="214"/>
      <c r="O1887" s="214"/>
      <c r="P1887" s="214"/>
      <c r="Q1887" s="214"/>
      <c r="R1887" s="214"/>
      <c r="S1887" s="214"/>
      <c r="T1887" s="215"/>
      <c r="AT1887" s="216" t="s">
        <v>135</v>
      </c>
      <c r="AU1887" s="216" t="s">
        <v>82</v>
      </c>
      <c r="AV1887" s="13" t="s">
        <v>84</v>
      </c>
      <c r="AW1887" s="13" t="s">
        <v>30</v>
      </c>
      <c r="AX1887" s="13" t="s">
        <v>74</v>
      </c>
      <c r="AY1887" s="216" t="s">
        <v>125</v>
      </c>
    </row>
    <row r="1888" spans="1:65" s="12" customFormat="1">
      <c r="B1888" s="196"/>
      <c r="C1888" s="197"/>
      <c r="D1888" s="191" t="s">
        <v>135</v>
      </c>
      <c r="E1888" s="198" t="s">
        <v>1</v>
      </c>
      <c r="F1888" s="199" t="s">
        <v>1087</v>
      </c>
      <c r="G1888" s="197"/>
      <c r="H1888" s="198" t="s">
        <v>1</v>
      </c>
      <c r="I1888" s="200"/>
      <c r="J1888" s="197"/>
      <c r="K1888" s="197"/>
      <c r="L1888" s="201"/>
      <c r="M1888" s="202"/>
      <c r="N1888" s="203"/>
      <c r="O1888" s="203"/>
      <c r="P1888" s="203"/>
      <c r="Q1888" s="203"/>
      <c r="R1888" s="203"/>
      <c r="S1888" s="203"/>
      <c r="T1888" s="204"/>
      <c r="AT1888" s="205" t="s">
        <v>135</v>
      </c>
      <c r="AU1888" s="205" t="s">
        <v>82</v>
      </c>
      <c r="AV1888" s="12" t="s">
        <v>82</v>
      </c>
      <c r="AW1888" s="12" t="s">
        <v>30</v>
      </c>
      <c r="AX1888" s="12" t="s">
        <v>74</v>
      </c>
      <c r="AY1888" s="205" t="s">
        <v>125</v>
      </c>
    </row>
    <row r="1889" spans="1:65" s="13" customFormat="1">
      <c r="B1889" s="206"/>
      <c r="C1889" s="207"/>
      <c r="D1889" s="191" t="s">
        <v>135</v>
      </c>
      <c r="E1889" s="208" t="s">
        <v>1</v>
      </c>
      <c r="F1889" s="209" t="s">
        <v>912</v>
      </c>
      <c r="G1889" s="207"/>
      <c r="H1889" s="210">
        <v>15</v>
      </c>
      <c r="I1889" s="211"/>
      <c r="J1889" s="207"/>
      <c r="K1889" s="207"/>
      <c r="L1889" s="212"/>
      <c r="M1889" s="213"/>
      <c r="N1889" s="214"/>
      <c r="O1889" s="214"/>
      <c r="P1889" s="214"/>
      <c r="Q1889" s="214"/>
      <c r="R1889" s="214"/>
      <c r="S1889" s="214"/>
      <c r="T1889" s="215"/>
      <c r="AT1889" s="216" t="s">
        <v>135</v>
      </c>
      <c r="AU1889" s="216" t="s">
        <v>82</v>
      </c>
      <c r="AV1889" s="13" t="s">
        <v>84</v>
      </c>
      <c r="AW1889" s="13" t="s">
        <v>30</v>
      </c>
      <c r="AX1889" s="13" t="s">
        <v>74</v>
      </c>
      <c r="AY1889" s="216" t="s">
        <v>125</v>
      </c>
    </row>
    <row r="1890" spans="1:65" s="14" customFormat="1">
      <c r="B1890" s="217"/>
      <c r="C1890" s="218"/>
      <c r="D1890" s="191" t="s">
        <v>135</v>
      </c>
      <c r="E1890" s="219" t="s">
        <v>1</v>
      </c>
      <c r="F1890" s="220" t="s">
        <v>138</v>
      </c>
      <c r="G1890" s="218"/>
      <c r="H1890" s="221">
        <v>20</v>
      </c>
      <c r="I1890" s="222"/>
      <c r="J1890" s="218"/>
      <c r="K1890" s="218"/>
      <c r="L1890" s="223"/>
      <c r="M1890" s="224"/>
      <c r="N1890" s="225"/>
      <c r="O1890" s="225"/>
      <c r="P1890" s="225"/>
      <c r="Q1890" s="225"/>
      <c r="R1890" s="225"/>
      <c r="S1890" s="225"/>
      <c r="T1890" s="226"/>
      <c r="AT1890" s="227" t="s">
        <v>135</v>
      </c>
      <c r="AU1890" s="227" t="s">
        <v>82</v>
      </c>
      <c r="AV1890" s="14" t="s">
        <v>132</v>
      </c>
      <c r="AW1890" s="14" t="s">
        <v>30</v>
      </c>
      <c r="AX1890" s="14" t="s">
        <v>82</v>
      </c>
      <c r="AY1890" s="227" t="s">
        <v>125</v>
      </c>
    </row>
    <row r="1891" spans="1:65" s="11" customFormat="1" ht="25.9" customHeight="1">
      <c r="B1891" s="163"/>
      <c r="C1891" s="164"/>
      <c r="D1891" s="165" t="s">
        <v>73</v>
      </c>
      <c r="E1891" s="166" t="s">
        <v>1324</v>
      </c>
      <c r="F1891" s="166" t="s">
        <v>1325</v>
      </c>
      <c r="G1891" s="164"/>
      <c r="H1891" s="164"/>
      <c r="I1891" s="167"/>
      <c r="J1891" s="168">
        <f>BK1891</f>
        <v>0</v>
      </c>
      <c r="K1891" s="164"/>
      <c r="L1891" s="169"/>
      <c r="M1891" s="170"/>
      <c r="N1891" s="171"/>
      <c r="O1891" s="171"/>
      <c r="P1891" s="172">
        <f>SUM(P1892:P1979)</f>
        <v>0</v>
      </c>
      <c r="Q1891" s="171"/>
      <c r="R1891" s="172">
        <f>SUM(R1892:R1979)</f>
        <v>0</v>
      </c>
      <c r="S1891" s="171"/>
      <c r="T1891" s="173">
        <f>SUM(T1892:T1979)</f>
        <v>0</v>
      </c>
      <c r="AR1891" s="174" t="s">
        <v>176</v>
      </c>
      <c r="AT1891" s="175" t="s">
        <v>73</v>
      </c>
      <c r="AU1891" s="175" t="s">
        <v>74</v>
      </c>
      <c r="AY1891" s="174" t="s">
        <v>125</v>
      </c>
      <c r="BK1891" s="176">
        <f>SUM(BK1892:BK1979)</f>
        <v>0</v>
      </c>
    </row>
    <row r="1892" spans="1:65" s="2" customFormat="1" ht="37.9" customHeight="1">
      <c r="A1892" s="33"/>
      <c r="B1892" s="34"/>
      <c r="C1892" s="228" t="s">
        <v>1326</v>
      </c>
      <c r="D1892" s="228" t="s">
        <v>769</v>
      </c>
      <c r="E1892" s="229" t="s">
        <v>1327</v>
      </c>
      <c r="F1892" s="230" t="s">
        <v>1328</v>
      </c>
      <c r="G1892" s="231" t="s">
        <v>727</v>
      </c>
      <c r="H1892" s="232">
        <v>74.706999999999994</v>
      </c>
      <c r="I1892" s="233"/>
      <c r="J1892" s="234">
        <f>ROUND(I1892*H1892,2)</f>
        <v>0</v>
      </c>
      <c r="K1892" s="230" t="s">
        <v>130</v>
      </c>
      <c r="L1892" s="38"/>
      <c r="M1892" s="235" t="s">
        <v>1</v>
      </c>
      <c r="N1892" s="236" t="s">
        <v>39</v>
      </c>
      <c r="O1892" s="70"/>
      <c r="P1892" s="187">
        <f>O1892*H1892</f>
        <v>0</v>
      </c>
      <c r="Q1892" s="187">
        <v>0</v>
      </c>
      <c r="R1892" s="187">
        <f>Q1892*H1892</f>
        <v>0</v>
      </c>
      <c r="S1892" s="187">
        <v>0</v>
      </c>
      <c r="T1892" s="188">
        <f>S1892*H1892</f>
        <v>0</v>
      </c>
      <c r="U1892" s="33"/>
      <c r="V1892" s="33"/>
      <c r="W1892" s="33"/>
      <c r="X1892" s="33"/>
      <c r="Y1892" s="33"/>
      <c r="Z1892" s="33"/>
      <c r="AA1892" s="33"/>
      <c r="AB1892" s="33"/>
      <c r="AC1892" s="33"/>
      <c r="AD1892" s="33"/>
      <c r="AE1892" s="33"/>
      <c r="AR1892" s="189" t="s">
        <v>1289</v>
      </c>
      <c r="AT1892" s="189" t="s">
        <v>769</v>
      </c>
      <c r="AU1892" s="189" t="s">
        <v>82</v>
      </c>
      <c r="AY1892" s="16" t="s">
        <v>125</v>
      </c>
      <c r="BE1892" s="190">
        <f>IF(N1892="základní",J1892,0)</f>
        <v>0</v>
      </c>
      <c r="BF1892" s="190">
        <f>IF(N1892="snížená",J1892,0)</f>
        <v>0</v>
      </c>
      <c r="BG1892" s="190">
        <f>IF(N1892="zákl. přenesená",J1892,0)</f>
        <v>0</v>
      </c>
      <c r="BH1892" s="190">
        <f>IF(N1892="sníž. přenesená",J1892,0)</f>
        <v>0</v>
      </c>
      <c r="BI1892" s="190">
        <f>IF(N1892="nulová",J1892,0)</f>
        <v>0</v>
      </c>
      <c r="BJ1892" s="16" t="s">
        <v>82</v>
      </c>
      <c r="BK1892" s="190">
        <f>ROUND(I1892*H1892,2)</f>
        <v>0</v>
      </c>
      <c r="BL1892" s="16" t="s">
        <v>1289</v>
      </c>
      <c r="BM1892" s="189" t="s">
        <v>1329</v>
      </c>
    </row>
    <row r="1893" spans="1:65" s="2" customFormat="1" ht="68.25">
      <c r="A1893" s="33"/>
      <c r="B1893" s="34"/>
      <c r="C1893" s="35"/>
      <c r="D1893" s="191" t="s">
        <v>134</v>
      </c>
      <c r="E1893" s="35"/>
      <c r="F1893" s="192" t="s">
        <v>1330</v>
      </c>
      <c r="G1893" s="35"/>
      <c r="H1893" s="35"/>
      <c r="I1893" s="193"/>
      <c r="J1893" s="35"/>
      <c r="K1893" s="35"/>
      <c r="L1893" s="38"/>
      <c r="M1893" s="194"/>
      <c r="N1893" s="195"/>
      <c r="O1893" s="70"/>
      <c r="P1893" s="70"/>
      <c r="Q1893" s="70"/>
      <c r="R1893" s="70"/>
      <c r="S1893" s="70"/>
      <c r="T1893" s="71"/>
      <c r="U1893" s="33"/>
      <c r="V1893" s="33"/>
      <c r="W1893" s="33"/>
      <c r="X1893" s="33"/>
      <c r="Y1893" s="33"/>
      <c r="Z1893" s="33"/>
      <c r="AA1893" s="33"/>
      <c r="AB1893" s="33"/>
      <c r="AC1893" s="33"/>
      <c r="AD1893" s="33"/>
      <c r="AE1893" s="33"/>
      <c r="AT1893" s="16" t="s">
        <v>134</v>
      </c>
      <c r="AU1893" s="16" t="s">
        <v>82</v>
      </c>
    </row>
    <row r="1894" spans="1:65" s="12" customFormat="1">
      <c r="B1894" s="196"/>
      <c r="C1894" s="197"/>
      <c r="D1894" s="191" t="s">
        <v>135</v>
      </c>
      <c r="E1894" s="198" t="s">
        <v>1</v>
      </c>
      <c r="F1894" s="199" t="s">
        <v>1331</v>
      </c>
      <c r="G1894" s="197"/>
      <c r="H1894" s="198" t="s">
        <v>1</v>
      </c>
      <c r="I1894" s="200"/>
      <c r="J1894" s="197"/>
      <c r="K1894" s="197"/>
      <c r="L1894" s="201"/>
      <c r="M1894" s="202"/>
      <c r="N1894" s="203"/>
      <c r="O1894" s="203"/>
      <c r="P1894" s="203"/>
      <c r="Q1894" s="203"/>
      <c r="R1894" s="203"/>
      <c r="S1894" s="203"/>
      <c r="T1894" s="204"/>
      <c r="AT1894" s="205" t="s">
        <v>135</v>
      </c>
      <c r="AU1894" s="205" t="s">
        <v>82</v>
      </c>
      <c r="AV1894" s="12" t="s">
        <v>82</v>
      </c>
      <c r="AW1894" s="12" t="s">
        <v>30</v>
      </c>
      <c r="AX1894" s="12" t="s">
        <v>74</v>
      </c>
      <c r="AY1894" s="205" t="s">
        <v>125</v>
      </c>
    </row>
    <row r="1895" spans="1:65" s="13" customFormat="1">
      <c r="B1895" s="206"/>
      <c r="C1895" s="207"/>
      <c r="D1895" s="191" t="s">
        <v>135</v>
      </c>
      <c r="E1895" s="208" t="s">
        <v>1</v>
      </c>
      <c r="F1895" s="209" t="s">
        <v>1332</v>
      </c>
      <c r="G1895" s="207"/>
      <c r="H1895" s="210">
        <v>74.688000000000002</v>
      </c>
      <c r="I1895" s="211"/>
      <c r="J1895" s="207"/>
      <c r="K1895" s="207"/>
      <c r="L1895" s="212"/>
      <c r="M1895" s="213"/>
      <c r="N1895" s="214"/>
      <c r="O1895" s="214"/>
      <c r="P1895" s="214"/>
      <c r="Q1895" s="214"/>
      <c r="R1895" s="214"/>
      <c r="S1895" s="214"/>
      <c r="T1895" s="215"/>
      <c r="AT1895" s="216" t="s">
        <v>135</v>
      </c>
      <c r="AU1895" s="216" t="s">
        <v>82</v>
      </c>
      <c r="AV1895" s="13" t="s">
        <v>84</v>
      </c>
      <c r="AW1895" s="13" t="s">
        <v>30</v>
      </c>
      <c r="AX1895" s="13" t="s">
        <v>74</v>
      </c>
      <c r="AY1895" s="216" t="s">
        <v>125</v>
      </c>
    </row>
    <row r="1896" spans="1:65" s="12" customFormat="1">
      <c r="B1896" s="196"/>
      <c r="C1896" s="197"/>
      <c r="D1896" s="191" t="s">
        <v>135</v>
      </c>
      <c r="E1896" s="198" t="s">
        <v>1</v>
      </c>
      <c r="F1896" s="199" t="s">
        <v>1333</v>
      </c>
      <c r="G1896" s="197"/>
      <c r="H1896" s="198" t="s">
        <v>1</v>
      </c>
      <c r="I1896" s="200"/>
      <c r="J1896" s="197"/>
      <c r="K1896" s="197"/>
      <c r="L1896" s="201"/>
      <c r="M1896" s="202"/>
      <c r="N1896" s="203"/>
      <c r="O1896" s="203"/>
      <c r="P1896" s="203"/>
      <c r="Q1896" s="203"/>
      <c r="R1896" s="203"/>
      <c r="S1896" s="203"/>
      <c r="T1896" s="204"/>
      <c r="AT1896" s="205" t="s">
        <v>135</v>
      </c>
      <c r="AU1896" s="205" t="s">
        <v>82</v>
      </c>
      <c r="AV1896" s="12" t="s">
        <v>82</v>
      </c>
      <c r="AW1896" s="12" t="s">
        <v>30</v>
      </c>
      <c r="AX1896" s="12" t="s">
        <v>74</v>
      </c>
      <c r="AY1896" s="205" t="s">
        <v>125</v>
      </c>
    </row>
    <row r="1897" spans="1:65" s="13" customFormat="1">
      <c r="B1897" s="206"/>
      <c r="C1897" s="207"/>
      <c r="D1897" s="191" t="s">
        <v>135</v>
      </c>
      <c r="E1897" s="208" t="s">
        <v>1</v>
      </c>
      <c r="F1897" s="209" t="s">
        <v>1334</v>
      </c>
      <c r="G1897" s="207"/>
      <c r="H1897" s="210">
        <v>1.9E-2</v>
      </c>
      <c r="I1897" s="211"/>
      <c r="J1897" s="207"/>
      <c r="K1897" s="207"/>
      <c r="L1897" s="212"/>
      <c r="M1897" s="213"/>
      <c r="N1897" s="214"/>
      <c r="O1897" s="214"/>
      <c r="P1897" s="214"/>
      <c r="Q1897" s="214"/>
      <c r="R1897" s="214"/>
      <c r="S1897" s="214"/>
      <c r="T1897" s="215"/>
      <c r="AT1897" s="216" t="s">
        <v>135</v>
      </c>
      <c r="AU1897" s="216" t="s">
        <v>82</v>
      </c>
      <c r="AV1897" s="13" t="s">
        <v>84</v>
      </c>
      <c r="AW1897" s="13" t="s">
        <v>30</v>
      </c>
      <c r="AX1897" s="13" t="s">
        <v>74</v>
      </c>
      <c r="AY1897" s="216" t="s">
        <v>125</v>
      </c>
    </row>
    <row r="1898" spans="1:65" s="14" customFormat="1">
      <c r="B1898" s="217"/>
      <c r="C1898" s="218"/>
      <c r="D1898" s="191" t="s">
        <v>135</v>
      </c>
      <c r="E1898" s="219" t="s">
        <v>1</v>
      </c>
      <c r="F1898" s="220" t="s">
        <v>138</v>
      </c>
      <c r="G1898" s="218"/>
      <c r="H1898" s="221">
        <v>74.707000000000008</v>
      </c>
      <c r="I1898" s="222"/>
      <c r="J1898" s="218"/>
      <c r="K1898" s="218"/>
      <c r="L1898" s="223"/>
      <c r="M1898" s="224"/>
      <c r="N1898" s="225"/>
      <c r="O1898" s="225"/>
      <c r="P1898" s="225"/>
      <c r="Q1898" s="225"/>
      <c r="R1898" s="225"/>
      <c r="S1898" s="225"/>
      <c r="T1898" s="226"/>
      <c r="AT1898" s="227" t="s">
        <v>135</v>
      </c>
      <c r="AU1898" s="227" t="s">
        <v>82</v>
      </c>
      <c r="AV1898" s="14" t="s">
        <v>132</v>
      </c>
      <c r="AW1898" s="14" t="s">
        <v>30</v>
      </c>
      <c r="AX1898" s="14" t="s">
        <v>82</v>
      </c>
      <c r="AY1898" s="227" t="s">
        <v>125</v>
      </c>
    </row>
    <row r="1899" spans="1:65" s="2" customFormat="1" ht="37.9" customHeight="1">
      <c r="A1899" s="33"/>
      <c r="B1899" s="34"/>
      <c r="C1899" s="228" t="s">
        <v>1335</v>
      </c>
      <c r="D1899" s="228" t="s">
        <v>769</v>
      </c>
      <c r="E1899" s="229" t="s">
        <v>1336</v>
      </c>
      <c r="F1899" s="230" t="s">
        <v>1337</v>
      </c>
      <c r="G1899" s="231" t="s">
        <v>727</v>
      </c>
      <c r="H1899" s="232">
        <v>4076.06</v>
      </c>
      <c r="I1899" s="233"/>
      <c r="J1899" s="234">
        <f>ROUND(I1899*H1899,2)</f>
        <v>0</v>
      </c>
      <c r="K1899" s="230" t="s">
        <v>130</v>
      </c>
      <c r="L1899" s="38"/>
      <c r="M1899" s="235" t="s">
        <v>1</v>
      </c>
      <c r="N1899" s="236" t="s">
        <v>39</v>
      </c>
      <c r="O1899" s="70"/>
      <c r="P1899" s="187">
        <f>O1899*H1899</f>
        <v>0</v>
      </c>
      <c r="Q1899" s="187">
        <v>0</v>
      </c>
      <c r="R1899" s="187">
        <f>Q1899*H1899</f>
        <v>0</v>
      </c>
      <c r="S1899" s="187">
        <v>0</v>
      </c>
      <c r="T1899" s="188">
        <f>S1899*H1899</f>
        <v>0</v>
      </c>
      <c r="U1899" s="33"/>
      <c r="V1899" s="33"/>
      <c r="W1899" s="33"/>
      <c r="X1899" s="33"/>
      <c r="Y1899" s="33"/>
      <c r="Z1899" s="33"/>
      <c r="AA1899" s="33"/>
      <c r="AB1899" s="33"/>
      <c r="AC1899" s="33"/>
      <c r="AD1899" s="33"/>
      <c r="AE1899" s="33"/>
      <c r="AR1899" s="189" t="s">
        <v>1289</v>
      </c>
      <c r="AT1899" s="189" t="s">
        <v>769</v>
      </c>
      <c r="AU1899" s="189" t="s">
        <v>82</v>
      </c>
      <c r="AY1899" s="16" t="s">
        <v>125</v>
      </c>
      <c r="BE1899" s="190">
        <f>IF(N1899="základní",J1899,0)</f>
        <v>0</v>
      </c>
      <c r="BF1899" s="190">
        <f>IF(N1899="snížená",J1899,0)</f>
        <v>0</v>
      </c>
      <c r="BG1899" s="190">
        <f>IF(N1899="zákl. přenesená",J1899,0)</f>
        <v>0</v>
      </c>
      <c r="BH1899" s="190">
        <f>IF(N1899="sníž. přenesená",J1899,0)</f>
        <v>0</v>
      </c>
      <c r="BI1899" s="190">
        <f>IF(N1899="nulová",J1899,0)</f>
        <v>0</v>
      </c>
      <c r="BJ1899" s="16" t="s">
        <v>82</v>
      </c>
      <c r="BK1899" s="190">
        <f>ROUND(I1899*H1899,2)</f>
        <v>0</v>
      </c>
      <c r="BL1899" s="16" t="s">
        <v>1289</v>
      </c>
      <c r="BM1899" s="189" t="s">
        <v>1338</v>
      </c>
    </row>
    <row r="1900" spans="1:65" s="2" customFormat="1" ht="68.25">
      <c r="A1900" s="33"/>
      <c r="B1900" s="34"/>
      <c r="C1900" s="35"/>
      <c r="D1900" s="191" t="s">
        <v>134</v>
      </c>
      <c r="E1900" s="35"/>
      <c r="F1900" s="192" t="s">
        <v>1339</v>
      </c>
      <c r="G1900" s="35"/>
      <c r="H1900" s="35"/>
      <c r="I1900" s="193"/>
      <c r="J1900" s="35"/>
      <c r="K1900" s="35"/>
      <c r="L1900" s="38"/>
      <c r="M1900" s="194"/>
      <c r="N1900" s="195"/>
      <c r="O1900" s="70"/>
      <c r="P1900" s="70"/>
      <c r="Q1900" s="70"/>
      <c r="R1900" s="70"/>
      <c r="S1900" s="70"/>
      <c r="T1900" s="71"/>
      <c r="U1900" s="33"/>
      <c r="V1900" s="33"/>
      <c r="W1900" s="33"/>
      <c r="X1900" s="33"/>
      <c r="Y1900" s="33"/>
      <c r="Z1900" s="33"/>
      <c r="AA1900" s="33"/>
      <c r="AB1900" s="33"/>
      <c r="AC1900" s="33"/>
      <c r="AD1900" s="33"/>
      <c r="AE1900" s="33"/>
      <c r="AT1900" s="16" t="s">
        <v>134</v>
      </c>
      <c r="AU1900" s="16" t="s">
        <v>82</v>
      </c>
    </row>
    <row r="1901" spans="1:65" s="12" customFormat="1">
      <c r="B1901" s="196"/>
      <c r="C1901" s="197"/>
      <c r="D1901" s="191" t="s">
        <v>135</v>
      </c>
      <c r="E1901" s="198" t="s">
        <v>1</v>
      </c>
      <c r="F1901" s="199" t="s">
        <v>1340</v>
      </c>
      <c r="G1901" s="197"/>
      <c r="H1901" s="198" t="s">
        <v>1</v>
      </c>
      <c r="I1901" s="200"/>
      <c r="J1901" s="197"/>
      <c r="K1901" s="197"/>
      <c r="L1901" s="201"/>
      <c r="M1901" s="202"/>
      <c r="N1901" s="203"/>
      <c r="O1901" s="203"/>
      <c r="P1901" s="203"/>
      <c r="Q1901" s="203"/>
      <c r="R1901" s="203"/>
      <c r="S1901" s="203"/>
      <c r="T1901" s="204"/>
      <c r="AT1901" s="205" t="s">
        <v>135</v>
      </c>
      <c r="AU1901" s="205" t="s">
        <v>82</v>
      </c>
      <c r="AV1901" s="12" t="s">
        <v>82</v>
      </c>
      <c r="AW1901" s="12" t="s">
        <v>30</v>
      </c>
      <c r="AX1901" s="12" t="s">
        <v>74</v>
      </c>
      <c r="AY1901" s="205" t="s">
        <v>125</v>
      </c>
    </row>
    <row r="1902" spans="1:65" s="13" customFormat="1">
      <c r="B1902" s="206"/>
      <c r="C1902" s="207"/>
      <c r="D1902" s="191" t="s">
        <v>135</v>
      </c>
      <c r="E1902" s="208" t="s">
        <v>1</v>
      </c>
      <c r="F1902" s="209" t="s">
        <v>1341</v>
      </c>
      <c r="G1902" s="207"/>
      <c r="H1902" s="210">
        <v>3835.26</v>
      </c>
      <c r="I1902" s="211"/>
      <c r="J1902" s="207"/>
      <c r="K1902" s="207"/>
      <c r="L1902" s="212"/>
      <c r="M1902" s="213"/>
      <c r="N1902" s="214"/>
      <c r="O1902" s="214"/>
      <c r="P1902" s="214"/>
      <c r="Q1902" s="214"/>
      <c r="R1902" s="214"/>
      <c r="S1902" s="214"/>
      <c r="T1902" s="215"/>
      <c r="AT1902" s="216" t="s">
        <v>135</v>
      </c>
      <c r="AU1902" s="216" t="s">
        <v>82</v>
      </c>
      <c r="AV1902" s="13" t="s">
        <v>84</v>
      </c>
      <c r="AW1902" s="13" t="s">
        <v>30</v>
      </c>
      <c r="AX1902" s="13" t="s">
        <v>74</v>
      </c>
      <c r="AY1902" s="216" t="s">
        <v>125</v>
      </c>
    </row>
    <row r="1903" spans="1:65" s="12" customFormat="1">
      <c r="B1903" s="196"/>
      <c r="C1903" s="197"/>
      <c r="D1903" s="191" t="s">
        <v>135</v>
      </c>
      <c r="E1903" s="198" t="s">
        <v>1</v>
      </c>
      <c r="F1903" s="199" t="s">
        <v>1342</v>
      </c>
      <c r="G1903" s="197"/>
      <c r="H1903" s="198" t="s">
        <v>1</v>
      </c>
      <c r="I1903" s="200"/>
      <c r="J1903" s="197"/>
      <c r="K1903" s="197"/>
      <c r="L1903" s="201"/>
      <c r="M1903" s="202"/>
      <c r="N1903" s="203"/>
      <c r="O1903" s="203"/>
      <c r="P1903" s="203"/>
      <c r="Q1903" s="203"/>
      <c r="R1903" s="203"/>
      <c r="S1903" s="203"/>
      <c r="T1903" s="204"/>
      <c r="AT1903" s="205" t="s">
        <v>135</v>
      </c>
      <c r="AU1903" s="205" t="s">
        <v>82</v>
      </c>
      <c r="AV1903" s="12" t="s">
        <v>82</v>
      </c>
      <c r="AW1903" s="12" t="s">
        <v>30</v>
      </c>
      <c r="AX1903" s="12" t="s">
        <v>74</v>
      </c>
      <c r="AY1903" s="205" t="s">
        <v>125</v>
      </c>
    </row>
    <row r="1904" spans="1:65" s="13" customFormat="1">
      <c r="B1904" s="206"/>
      <c r="C1904" s="207"/>
      <c r="D1904" s="191" t="s">
        <v>135</v>
      </c>
      <c r="E1904" s="208" t="s">
        <v>1</v>
      </c>
      <c r="F1904" s="209" t="s">
        <v>1343</v>
      </c>
      <c r="G1904" s="207"/>
      <c r="H1904" s="210">
        <v>50.4</v>
      </c>
      <c r="I1904" s="211"/>
      <c r="J1904" s="207"/>
      <c r="K1904" s="207"/>
      <c r="L1904" s="212"/>
      <c r="M1904" s="213"/>
      <c r="N1904" s="214"/>
      <c r="O1904" s="214"/>
      <c r="P1904" s="214"/>
      <c r="Q1904" s="214"/>
      <c r="R1904" s="214"/>
      <c r="S1904" s="214"/>
      <c r="T1904" s="215"/>
      <c r="AT1904" s="216" t="s">
        <v>135</v>
      </c>
      <c r="AU1904" s="216" t="s">
        <v>82</v>
      </c>
      <c r="AV1904" s="13" t="s">
        <v>84</v>
      </c>
      <c r="AW1904" s="13" t="s">
        <v>30</v>
      </c>
      <c r="AX1904" s="13" t="s">
        <v>74</v>
      </c>
      <c r="AY1904" s="216" t="s">
        <v>125</v>
      </c>
    </row>
    <row r="1905" spans="1:65" s="12" customFormat="1">
      <c r="B1905" s="196"/>
      <c r="C1905" s="197"/>
      <c r="D1905" s="191" t="s">
        <v>135</v>
      </c>
      <c r="E1905" s="198" t="s">
        <v>1</v>
      </c>
      <c r="F1905" s="199" t="s">
        <v>1344</v>
      </c>
      <c r="G1905" s="197"/>
      <c r="H1905" s="198" t="s">
        <v>1</v>
      </c>
      <c r="I1905" s="200"/>
      <c r="J1905" s="197"/>
      <c r="K1905" s="197"/>
      <c r="L1905" s="201"/>
      <c r="M1905" s="202"/>
      <c r="N1905" s="203"/>
      <c r="O1905" s="203"/>
      <c r="P1905" s="203"/>
      <c r="Q1905" s="203"/>
      <c r="R1905" s="203"/>
      <c r="S1905" s="203"/>
      <c r="T1905" s="204"/>
      <c r="AT1905" s="205" t="s">
        <v>135</v>
      </c>
      <c r="AU1905" s="205" t="s">
        <v>82</v>
      </c>
      <c r="AV1905" s="12" t="s">
        <v>82</v>
      </c>
      <c r="AW1905" s="12" t="s">
        <v>30</v>
      </c>
      <c r="AX1905" s="12" t="s">
        <v>74</v>
      </c>
      <c r="AY1905" s="205" t="s">
        <v>125</v>
      </c>
    </row>
    <row r="1906" spans="1:65" s="13" customFormat="1">
      <c r="B1906" s="206"/>
      <c r="C1906" s="207"/>
      <c r="D1906" s="191" t="s">
        <v>135</v>
      </c>
      <c r="E1906" s="208" t="s">
        <v>1</v>
      </c>
      <c r="F1906" s="209" t="s">
        <v>1345</v>
      </c>
      <c r="G1906" s="207"/>
      <c r="H1906" s="210">
        <v>190.4</v>
      </c>
      <c r="I1906" s="211"/>
      <c r="J1906" s="207"/>
      <c r="K1906" s="207"/>
      <c r="L1906" s="212"/>
      <c r="M1906" s="213"/>
      <c r="N1906" s="214"/>
      <c r="O1906" s="214"/>
      <c r="P1906" s="214"/>
      <c r="Q1906" s="214"/>
      <c r="R1906" s="214"/>
      <c r="S1906" s="214"/>
      <c r="T1906" s="215"/>
      <c r="AT1906" s="216" t="s">
        <v>135</v>
      </c>
      <c r="AU1906" s="216" t="s">
        <v>82</v>
      </c>
      <c r="AV1906" s="13" t="s">
        <v>84</v>
      </c>
      <c r="AW1906" s="13" t="s">
        <v>30</v>
      </c>
      <c r="AX1906" s="13" t="s">
        <v>74</v>
      </c>
      <c r="AY1906" s="216" t="s">
        <v>125</v>
      </c>
    </row>
    <row r="1907" spans="1:65" s="14" customFormat="1">
      <c r="B1907" s="217"/>
      <c r="C1907" s="218"/>
      <c r="D1907" s="191" t="s">
        <v>135</v>
      </c>
      <c r="E1907" s="219" t="s">
        <v>1</v>
      </c>
      <c r="F1907" s="220" t="s">
        <v>138</v>
      </c>
      <c r="G1907" s="218"/>
      <c r="H1907" s="221">
        <v>4076.0600000000004</v>
      </c>
      <c r="I1907" s="222"/>
      <c r="J1907" s="218"/>
      <c r="K1907" s="218"/>
      <c r="L1907" s="223"/>
      <c r="M1907" s="224"/>
      <c r="N1907" s="225"/>
      <c r="O1907" s="225"/>
      <c r="P1907" s="225"/>
      <c r="Q1907" s="225"/>
      <c r="R1907" s="225"/>
      <c r="S1907" s="225"/>
      <c r="T1907" s="226"/>
      <c r="AT1907" s="227" t="s">
        <v>135</v>
      </c>
      <c r="AU1907" s="227" t="s">
        <v>82</v>
      </c>
      <c r="AV1907" s="14" t="s">
        <v>132</v>
      </c>
      <c r="AW1907" s="14" t="s">
        <v>30</v>
      </c>
      <c r="AX1907" s="14" t="s">
        <v>82</v>
      </c>
      <c r="AY1907" s="227" t="s">
        <v>125</v>
      </c>
    </row>
    <row r="1908" spans="1:65" s="2" customFormat="1" ht="37.9" customHeight="1">
      <c r="A1908" s="33"/>
      <c r="B1908" s="34"/>
      <c r="C1908" s="228" t="s">
        <v>1346</v>
      </c>
      <c r="D1908" s="228" t="s">
        <v>769</v>
      </c>
      <c r="E1908" s="229" t="s">
        <v>1347</v>
      </c>
      <c r="F1908" s="230" t="s">
        <v>1348</v>
      </c>
      <c r="G1908" s="231" t="s">
        <v>727</v>
      </c>
      <c r="H1908" s="232">
        <v>4149.7719999999999</v>
      </c>
      <c r="I1908" s="233"/>
      <c r="J1908" s="234">
        <f>ROUND(I1908*H1908,2)</f>
        <v>0</v>
      </c>
      <c r="K1908" s="230" t="s">
        <v>130</v>
      </c>
      <c r="L1908" s="38"/>
      <c r="M1908" s="235" t="s">
        <v>1</v>
      </c>
      <c r="N1908" s="236" t="s">
        <v>39</v>
      </c>
      <c r="O1908" s="70"/>
      <c r="P1908" s="187">
        <f>O1908*H1908</f>
        <v>0</v>
      </c>
      <c r="Q1908" s="187">
        <v>0</v>
      </c>
      <c r="R1908" s="187">
        <f>Q1908*H1908</f>
        <v>0</v>
      </c>
      <c r="S1908" s="187">
        <v>0</v>
      </c>
      <c r="T1908" s="188">
        <f>S1908*H1908</f>
        <v>0</v>
      </c>
      <c r="U1908" s="33"/>
      <c r="V1908" s="33"/>
      <c r="W1908" s="33"/>
      <c r="X1908" s="33"/>
      <c r="Y1908" s="33"/>
      <c r="Z1908" s="33"/>
      <c r="AA1908" s="33"/>
      <c r="AB1908" s="33"/>
      <c r="AC1908" s="33"/>
      <c r="AD1908" s="33"/>
      <c r="AE1908" s="33"/>
      <c r="AR1908" s="189" t="s">
        <v>1289</v>
      </c>
      <c r="AT1908" s="189" t="s">
        <v>769</v>
      </c>
      <c r="AU1908" s="189" t="s">
        <v>82</v>
      </c>
      <c r="AY1908" s="16" t="s">
        <v>125</v>
      </c>
      <c r="BE1908" s="190">
        <f>IF(N1908="základní",J1908,0)</f>
        <v>0</v>
      </c>
      <c r="BF1908" s="190">
        <f>IF(N1908="snížená",J1908,0)</f>
        <v>0</v>
      </c>
      <c r="BG1908" s="190">
        <f>IF(N1908="zákl. přenesená",J1908,0)</f>
        <v>0</v>
      </c>
      <c r="BH1908" s="190">
        <f>IF(N1908="sníž. přenesená",J1908,0)</f>
        <v>0</v>
      </c>
      <c r="BI1908" s="190">
        <f>IF(N1908="nulová",J1908,0)</f>
        <v>0</v>
      </c>
      <c r="BJ1908" s="16" t="s">
        <v>82</v>
      </c>
      <c r="BK1908" s="190">
        <f>ROUND(I1908*H1908,2)</f>
        <v>0</v>
      </c>
      <c r="BL1908" s="16" t="s">
        <v>1289</v>
      </c>
      <c r="BM1908" s="189" t="s">
        <v>1349</v>
      </c>
    </row>
    <row r="1909" spans="1:65" s="2" customFormat="1" ht="68.25">
      <c r="A1909" s="33"/>
      <c r="B1909" s="34"/>
      <c r="C1909" s="35"/>
      <c r="D1909" s="191" t="s">
        <v>134</v>
      </c>
      <c r="E1909" s="35"/>
      <c r="F1909" s="192" t="s">
        <v>1350</v>
      </c>
      <c r="G1909" s="35"/>
      <c r="H1909" s="35"/>
      <c r="I1909" s="193"/>
      <c r="J1909" s="35"/>
      <c r="K1909" s="35"/>
      <c r="L1909" s="38"/>
      <c r="M1909" s="194"/>
      <c r="N1909" s="195"/>
      <c r="O1909" s="70"/>
      <c r="P1909" s="70"/>
      <c r="Q1909" s="70"/>
      <c r="R1909" s="70"/>
      <c r="S1909" s="70"/>
      <c r="T1909" s="71"/>
      <c r="U1909" s="33"/>
      <c r="V1909" s="33"/>
      <c r="W1909" s="33"/>
      <c r="X1909" s="33"/>
      <c r="Y1909" s="33"/>
      <c r="Z1909" s="33"/>
      <c r="AA1909" s="33"/>
      <c r="AB1909" s="33"/>
      <c r="AC1909" s="33"/>
      <c r="AD1909" s="33"/>
      <c r="AE1909" s="33"/>
      <c r="AT1909" s="16" t="s">
        <v>134</v>
      </c>
      <c r="AU1909" s="16" t="s">
        <v>82</v>
      </c>
    </row>
    <row r="1910" spans="1:65" s="12" customFormat="1">
      <c r="B1910" s="196"/>
      <c r="C1910" s="197"/>
      <c r="D1910" s="191" t="s">
        <v>135</v>
      </c>
      <c r="E1910" s="198" t="s">
        <v>1</v>
      </c>
      <c r="F1910" s="199" t="s">
        <v>1351</v>
      </c>
      <c r="G1910" s="197"/>
      <c r="H1910" s="198" t="s">
        <v>1</v>
      </c>
      <c r="I1910" s="200"/>
      <c r="J1910" s="197"/>
      <c r="K1910" s="197"/>
      <c r="L1910" s="201"/>
      <c r="M1910" s="202"/>
      <c r="N1910" s="203"/>
      <c r="O1910" s="203"/>
      <c r="P1910" s="203"/>
      <c r="Q1910" s="203"/>
      <c r="R1910" s="203"/>
      <c r="S1910" s="203"/>
      <c r="T1910" s="204"/>
      <c r="AT1910" s="205" t="s">
        <v>135</v>
      </c>
      <c r="AU1910" s="205" t="s">
        <v>82</v>
      </c>
      <c r="AV1910" s="12" t="s">
        <v>82</v>
      </c>
      <c r="AW1910" s="12" t="s">
        <v>30</v>
      </c>
      <c r="AX1910" s="12" t="s">
        <v>74</v>
      </c>
      <c r="AY1910" s="205" t="s">
        <v>125</v>
      </c>
    </row>
    <row r="1911" spans="1:65" s="13" customFormat="1">
      <c r="B1911" s="206"/>
      <c r="C1911" s="207"/>
      <c r="D1911" s="191" t="s">
        <v>135</v>
      </c>
      <c r="E1911" s="208" t="s">
        <v>1</v>
      </c>
      <c r="F1911" s="209" t="s">
        <v>1352</v>
      </c>
      <c r="G1911" s="207"/>
      <c r="H1911" s="210">
        <v>4148.5720000000001</v>
      </c>
      <c r="I1911" s="211"/>
      <c r="J1911" s="207"/>
      <c r="K1911" s="207"/>
      <c r="L1911" s="212"/>
      <c r="M1911" s="213"/>
      <c r="N1911" s="214"/>
      <c r="O1911" s="214"/>
      <c r="P1911" s="214"/>
      <c r="Q1911" s="214"/>
      <c r="R1911" s="214"/>
      <c r="S1911" s="214"/>
      <c r="T1911" s="215"/>
      <c r="AT1911" s="216" t="s">
        <v>135</v>
      </c>
      <c r="AU1911" s="216" t="s">
        <v>82</v>
      </c>
      <c r="AV1911" s="13" t="s">
        <v>84</v>
      </c>
      <c r="AW1911" s="13" t="s">
        <v>30</v>
      </c>
      <c r="AX1911" s="13" t="s">
        <v>74</v>
      </c>
      <c r="AY1911" s="216" t="s">
        <v>125</v>
      </c>
    </row>
    <row r="1912" spans="1:65" s="12" customFormat="1">
      <c r="B1912" s="196"/>
      <c r="C1912" s="197"/>
      <c r="D1912" s="191" t="s">
        <v>135</v>
      </c>
      <c r="E1912" s="198" t="s">
        <v>1</v>
      </c>
      <c r="F1912" s="199" t="s">
        <v>1353</v>
      </c>
      <c r="G1912" s="197"/>
      <c r="H1912" s="198" t="s">
        <v>1</v>
      </c>
      <c r="I1912" s="200"/>
      <c r="J1912" s="197"/>
      <c r="K1912" s="197"/>
      <c r="L1912" s="201"/>
      <c r="M1912" s="202"/>
      <c r="N1912" s="203"/>
      <c r="O1912" s="203"/>
      <c r="P1912" s="203"/>
      <c r="Q1912" s="203"/>
      <c r="R1912" s="203"/>
      <c r="S1912" s="203"/>
      <c r="T1912" s="204"/>
      <c r="AT1912" s="205" t="s">
        <v>135</v>
      </c>
      <c r="AU1912" s="205" t="s">
        <v>82</v>
      </c>
      <c r="AV1912" s="12" t="s">
        <v>82</v>
      </c>
      <c r="AW1912" s="12" t="s">
        <v>30</v>
      </c>
      <c r="AX1912" s="12" t="s">
        <v>74</v>
      </c>
      <c r="AY1912" s="205" t="s">
        <v>125</v>
      </c>
    </row>
    <row r="1913" spans="1:65" s="13" customFormat="1">
      <c r="B1913" s="206"/>
      <c r="C1913" s="207"/>
      <c r="D1913" s="191" t="s">
        <v>135</v>
      </c>
      <c r="E1913" s="208" t="s">
        <v>1</v>
      </c>
      <c r="F1913" s="209" t="s">
        <v>1354</v>
      </c>
      <c r="G1913" s="207"/>
      <c r="H1913" s="210">
        <v>1.2</v>
      </c>
      <c r="I1913" s="211"/>
      <c r="J1913" s="207"/>
      <c r="K1913" s="207"/>
      <c r="L1913" s="212"/>
      <c r="M1913" s="213"/>
      <c r="N1913" s="214"/>
      <c r="O1913" s="214"/>
      <c r="P1913" s="214"/>
      <c r="Q1913" s="214"/>
      <c r="R1913" s="214"/>
      <c r="S1913" s="214"/>
      <c r="T1913" s="215"/>
      <c r="AT1913" s="216" t="s">
        <v>135</v>
      </c>
      <c r="AU1913" s="216" t="s">
        <v>82</v>
      </c>
      <c r="AV1913" s="13" t="s">
        <v>84</v>
      </c>
      <c r="AW1913" s="13" t="s">
        <v>30</v>
      </c>
      <c r="AX1913" s="13" t="s">
        <v>74</v>
      </c>
      <c r="AY1913" s="216" t="s">
        <v>125</v>
      </c>
    </row>
    <row r="1914" spans="1:65" s="14" customFormat="1">
      <c r="B1914" s="217"/>
      <c r="C1914" s="218"/>
      <c r="D1914" s="191" t="s">
        <v>135</v>
      </c>
      <c r="E1914" s="219" t="s">
        <v>1</v>
      </c>
      <c r="F1914" s="220" t="s">
        <v>138</v>
      </c>
      <c r="G1914" s="218"/>
      <c r="H1914" s="221">
        <v>4149.7719999999999</v>
      </c>
      <c r="I1914" s="222"/>
      <c r="J1914" s="218"/>
      <c r="K1914" s="218"/>
      <c r="L1914" s="223"/>
      <c r="M1914" s="224"/>
      <c r="N1914" s="225"/>
      <c r="O1914" s="225"/>
      <c r="P1914" s="225"/>
      <c r="Q1914" s="225"/>
      <c r="R1914" s="225"/>
      <c r="S1914" s="225"/>
      <c r="T1914" s="226"/>
      <c r="AT1914" s="227" t="s">
        <v>135</v>
      </c>
      <c r="AU1914" s="227" t="s">
        <v>82</v>
      </c>
      <c r="AV1914" s="14" t="s">
        <v>132</v>
      </c>
      <c r="AW1914" s="14" t="s">
        <v>30</v>
      </c>
      <c r="AX1914" s="14" t="s">
        <v>82</v>
      </c>
      <c r="AY1914" s="227" t="s">
        <v>125</v>
      </c>
    </row>
    <row r="1915" spans="1:65" s="2" customFormat="1" ht="37.9" customHeight="1">
      <c r="A1915" s="33"/>
      <c r="B1915" s="34"/>
      <c r="C1915" s="228" t="s">
        <v>1355</v>
      </c>
      <c r="D1915" s="228" t="s">
        <v>769</v>
      </c>
      <c r="E1915" s="229" t="s">
        <v>1356</v>
      </c>
      <c r="F1915" s="230" t="s">
        <v>1357</v>
      </c>
      <c r="G1915" s="231" t="s">
        <v>727</v>
      </c>
      <c r="H1915" s="232">
        <v>1.2370000000000001</v>
      </c>
      <c r="I1915" s="233"/>
      <c r="J1915" s="234">
        <f>ROUND(I1915*H1915,2)</f>
        <v>0</v>
      </c>
      <c r="K1915" s="230" t="s">
        <v>130</v>
      </c>
      <c r="L1915" s="38"/>
      <c r="M1915" s="235" t="s">
        <v>1</v>
      </c>
      <c r="N1915" s="236" t="s">
        <v>39</v>
      </c>
      <c r="O1915" s="70"/>
      <c r="P1915" s="187">
        <f>O1915*H1915</f>
        <v>0</v>
      </c>
      <c r="Q1915" s="187">
        <v>0</v>
      </c>
      <c r="R1915" s="187">
        <f>Q1915*H1915</f>
        <v>0</v>
      </c>
      <c r="S1915" s="187">
        <v>0</v>
      </c>
      <c r="T1915" s="188">
        <f>S1915*H1915</f>
        <v>0</v>
      </c>
      <c r="U1915" s="33"/>
      <c r="V1915" s="33"/>
      <c r="W1915" s="33"/>
      <c r="X1915" s="33"/>
      <c r="Y1915" s="33"/>
      <c r="Z1915" s="33"/>
      <c r="AA1915" s="33"/>
      <c r="AB1915" s="33"/>
      <c r="AC1915" s="33"/>
      <c r="AD1915" s="33"/>
      <c r="AE1915" s="33"/>
      <c r="AR1915" s="189" t="s">
        <v>1289</v>
      </c>
      <c r="AT1915" s="189" t="s">
        <v>769</v>
      </c>
      <c r="AU1915" s="189" t="s">
        <v>82</v>
      </c>
      <c r="AY1915" s="16" t="s">
        <v>125</v>
      </c>
      <c r="BE1915" s="190">
        <f>IF(N1915="základní",J1915,0)</f>
        <v>0</v>
      </c>
      <c r="BF1915" s="190">
        <f>IF(N1915="snížená",J1915,0)</f>
        <v>0</v>
      </c>
      <c r="BG1915" s="190">
        <f>IF(N1915="zákl. přenesená",J1915,0)</f>
        <v>0</v>
      </c>
      <c r="BH1915" s="190">
        <f>IF(N1915="sníž. přenesená",J1915,0)</f>
        <v>0</v>
      </c>
      <c r="BI1915" s="190">
        <f>IF(N1915="nulová",J1915,0)</f>
        <v>0</v>
      </c>
      <c r="BJ1915" s="16" t="s">
        <v>82</v>
      </c>
      <c r="BK1915" s="190">
        <f>ROUND(I1915*H1915,2)</f>
        <v>0</v>
      </c>
      <c r="BL1915" s="16" t="s">
        <v>1289</v>
      </c>
      <c r="BM1915" s="189" t="s">
        <v>1358</v>
      </c>
    </row>
    <row r="1916" spans="1:65" s="2" customFormat="1" ht="68.25">
      <c r="A1916" s="33"/>
      <c r="B1916" s="34"/>
      <c r="C1916" s="35"/>
      <c r="D1916" s="191" t="s">
        <v>134</v>
      </c>
      <c r="E1916" s="35"/>
      <c r="F1916" s="192" t="s">
        <v>1359</v>
      </c>
      <c r="G1916" s="35"/>
      <c r="H1916" s="35"/>
      <c r="I1916" s="193"/>
      <c r="J1916" s="35"/>
      <c r="K1916" s="35"/>
      <c r="L1916" s="38"/>
      <c r="M1916" s="194"/>
      <c r="N1916" s="195"/>
      <c r="O1916" s="70"/>
      <c r="P1916" s="70"/>
      <c r="Q1916" s="70"/>
      <c r="R1916" s="70"/>
      <c r="S1916" s="70"/>
      <c r="T1916" s="71"/>
      <c r="U1916" s="33"/>
      <c r="V1916" s="33"/>
      <c r="W1916" s="33"/>
      <c r="X1916" s="33"/>
      <c r="Y1916" s="33"/>
      <c r="Z1916" s="33"/>
      <c r="AA1916" s="33"/>
      <c r="AB1916" s="33"/>
      <c r="AC1916" s="33"/>
      <c r="AD1916" s="33"/>
      <c r="AE1916" s="33"/>
      <c r="AT1916" s="16" t="s">
        <v>134</v>
      </c>
      <c r="AU1916" s="16" t="s">
        <v>82</v>
      </c>
    </row>
    <row r="1917" spans="1:65" s="12" customFormat="1">
      <c r="B1917" s="196"/>
      <c r="C1917" s="197"/>
      <c r="D1917" s="191" t="s">
        <v>135</v>
      </c>
      <c r="E1917" s="198" t="s">
        <v>1</v>
      </c>
      <c r="F1917" s="199" t="s">
        <v>1360</v>
      </c>
      <c r="G1917" s="197"/>
      <c r="H1917" s="198" t="s">
        <v>1</v>
      </c>
      <c r="I1917" s="200"/>
      <c r="J1917" s="197"/>
      <c r="K1917" s="197"/>
      <c r="L1917" s="201"/>
      <c r="M1917" s="202"/>
      <c r="N1917" s="203"/>
      <c r="O1917" s="203"/>
      <c r="P1917" s="203"/>
      <c r="Q1917" s="203"/>
      <c r="R1917" s="203"/>
      <c r="S1917" s="203"/>
      <c r="T1917" s="204"/>
      <c r="AT1917" s="205" t="s">
        <v>135</v>
      </c>
      <c r="AU1917" s="205" t="s">
        <v>82</v>
      </c>
      <c r="AV1917" s="12" t="s">
        <v>82</v>
      </c>
      <c r="AW1917" s="12" t="s">
        <v>30</v>
      </c>
      <c r="AX1917" s="12" t="s">
        <v>74</v>
      </c>
      <c r="AY1917" s="205" t="s">
        <v>125</v>
      </c>
    </row>
    <row r="1918" spans="1:65" s="13" customFormat="1">
      <c r="B1918" s="206"/>
      <c r="C1918" s="207"/>
      <c r="D1918" s="191" t="s">
        <v>135</v>
      </c>
      <c r="E1918" s="208" t="s">
        <v>1</v>
      </c>
      <c r="F1918" s="209" t="s">
        <v>1361</v>
      </c>
      <c r="G1918" s="207"/>
      <c r="H1918" s="210">
        <v>0.124</v>
      </c>
      <c r="I1918" s="211"/>
      <c r="J1918" s="207"/>
      <c r="K1918" s="207"/>
      <c r="L1918" s="212"/>
      <c r="M1918" s="213"/>
      <c r="N1918" s="214"/>
      <c r="O1918" s="214"/>
      <c r="P1918" s="214"/>
      <c r="Q1918" s="214"/>
      <c r="R1918" s="214"/>
      <c r="S1918" s="214"/>
      <c r="T1918" s="215"/>
      <c r="AT1918" s="216" t="s">
        <v>135</v>
      </c>
      <c r="AU1918" s="216" t="s">
        <v>82</v>
      </c>
      <c r="AV1918" s="13" t="s">
        <v>84</v>
      </c>
      <c r="AW1918" s="13" t="s">
        <v>30</v>
      </c>
      <c r="AX1918" s="13" t="s">
        <v>74</v>
      </c>
      <c r="AY1918" s="216" t="s">
        <v>125</v>
      </c>
    </row>
    <row r="1919" spans="1:65" s="12" customFormat="1">
      <c r="B1919" s="196"/>
      <c r="C1919" s="197"/>
      <c r="D1919" s="191" t="s">
        <v>135</v>
      </c>
      <c r="E1919" s="198" t="s">
        <v>1</v>
      </c>
      <c r="F1919" s="199" t="s">
        <v>1362</v>
      </c>
      <c r="G1919" s="197"/>
      <c r="H1919" s="198" t="s">
        <v>1</v>
      </c>
      <c r="I1919" s="200"/>
      <c r="J1919" s="197"/>
      <c r="K1919" s="197"/>
      <c r="L1919" s="201"/>
      <c r="M1919" s="202"/>
      <c r="N1919" s="203"/>
      <c r="O1919" s="203"/>
      <c r="P1919" s="203"/>
      <c r="Q1919" s="203"/>
      <c r="R1919" s="203"/>
      <c r="S1919" s="203"/>
      <c r="T1919" s="204"/>
      <c r="AT1919" s="205" t="s">
        <v>135</v>
      </c>
      <c r="AU1919" s="205" t="s">
        <v>82</v>
      </c>
      <c r="AV1919" s="12" t="s">
        <v>82</v>
      </c>
      <c r="AW1919" s="12" t="s">
        <v>30</v>
      </c>
      <c r="AX1919" s="12" t="s">
        <v>74</v>
      </c>
      <c r="AY1919" s="205" t="s">
        <v>125</v>
      </c>
    </row>
    <row r="1920" spans="1:65" s="13" customFormat="1">
      <c r="B1920" s="206"/>
      <c r="C1920" s="207"/>
      <c r="D1920" s="191" t="s">
        <v>135</v>
      </c>
      <c r="E1920" s="208" t="s">
        <v>1</v>
      </c>
      <c r="F1920" s="209" t="s">
        <v>1363</v>
      </c>
      <c r="G1920" s="207"/>
      <c r="H1920" s="210">
        <v>0.01</v>
      </c>
      <c r="I1920" s="211"/>
      <c r="J1920" s="207"/>
      <c r="K1920" s="207"/>
      <c r="L1920" s="212"/>
      <c r="M1920" s="213"/>
      <c r="N1920" s="214"/>
      <c r="O1920" s="214"/>
      <c r="P1920" s="214"/>
      <c r="Q1920" s="214"/>
      <c r="R1920" s="214"/>
      <c r="S1920" s="214"/>
      <c r="T1920" s="215"/>
      <c r="AT1920" s="216" t="s">
        <v>135</v>
      </c>
      <c r="AU1920" s="216" t="s">
        <v>82</v>
      </c>
      <c r="AV1920" s="13" t="s">
        <v>84</v>
      </c>
      <c r="AW1920" s="13" t="s">
        <v>30</v>
      </c>
      <c r="AX1920" s="13" t="s">
        <v>74</v>
      </c>
      <c r="AY1920" s="216" t="s">
        <v>125</v>
      </c>
    </row>
    <row r="1921" spans="1:65" s="12" customFormat="1">
      <c r="B1921" s="196"/>
      <c r="C1921" s="197"/>
      <c r="D1921" s="191" t="s">
        <v>135</v>
      </c>
      <c r="E1921" s="198" t="s">
        <v>1</v>
      </c>
      <c r="F1921" s="199" t="s">
        <v>1364</v>
      </c>
      <c r="G1921" s="197"/>
      <c r="H1921" s="198" t="s">
        <v>1</v>
      </c>
      <c r="I1921" s="200"/>
      <c r="J1921" s="197"/>
      <c r="K1921" s="197"/>
      <c r="L1921" s="201"/>
      <c r="M1921" s="202"/>
      <c r="N1921" s="203"/>
      <c r="O1921" s="203"/>
      <c r="P1921" s="203"/>
      <c r="Q1921" s="203"/>
      <c r="R1921" s="203"/>
      <c r="S1921" s="203"/>
      <c r="T1921" s="204"/>
      <c r="AT1921" s="205" t="s">
        <v>135</v>
      </c>
      <c r="AU1921" s="205" t="s">
        <v>82</v>
      </c>
      <c r="AV1921" s="12" t="s">
        <v>82</v>
      </c>
      <c r="AW1921" s="12" t="s">
        <v>30</v>
      </c>
      <c r="AX1921" s="12" t="s">
        <v>74</v>
      </c>
      <c r="AY1921" s="205" t="s">
        <v>125</v>
      </c>
    </row>
    <row r="1922" spans="1:65" s="13" customFormat="1">
      <c r="B1922" s="206"/>
      <c r="C1922" s="207"/>
      <c r="D1922" s="191" t="s">
        <v>135</v>
      </c>
      <c r="E1922" s="208" t="s">
        <v>1</v>
      </c>
      <c r="F1922" s="209" t="s">
        <v>1365</v>
      </c>
      <c r="G1922" s="207"/>
      <c r="H1922" s="210">
        <v>1.7000000000000001E-2</v>
      </c>
      <c r="I1922" s="211"/>
      <c r="J1922" s="207"/>
      <c r="K1922" s="207"/>
      <c r="L1922" s="212"/>
      <c r="M1922" s="213"/>
      <c r="N1922" s="214"/>
      <c r="O1922" s="214"/>
      <c r="P1922" s="214"/>
      <c r="Q1922" s="214"/>
      <c r="R1922" s="214"/>
      <c r="S1922" s="214"/>
      <c r="T1922" s="215"/>
      <c r="AT1922" s="216" t="s">
        <v>135</v>
      </c>
      <c r="AU1922" s="216" t="s">
        <v>82</v>
      </c>
      <c r="AV1922" s="13" t="s">
        <v>84</v>
      </c>
      <c r="AW1922" s="13" t="s">
        <v>30</v>
      </c>
      <c r="AX1922" s="13" t="s">
        <v>74</v>
      </c>
      <c r="AY1922" s="216" t="s">
        <v>125</v>
      </c>
    </row>
    <row r="1923" spans="1:65" s="12" customFormat="1">
      <c r="B1923" s="196"/>
      <c r="C1923" s="197"/>
      <c r="D1923" s="191" t="s">
        <v>135</v>
      </c>
      <c r="E1923" s="198" t="s">
        <v>1</v>
      </c>
      <c r="F1923" s="199" t="s">
        <v>1366</v>
      </c>
      <c r="G1923" s="197"/>
      <c r="H1923" s="198" t="s">
        <v>1</v>
      </c>
      <c r="I1923" s="200"/>
      <c r="J1923" s="197"/>
      <c r="K1923" s="197"/>
      <c r="L1923" s="201"/>
      <c r="M1923" s="202"/>
      <c r="N1923" s="203"/>
      <c r="O1923" s="203"/>
      <c r="P1923" s="203"/>
      <c r="Q1923" s="203"/>
      <c r="R1923" s="203"/>
      <c r="S1923" s="203"/>
      <c r="T1923" s="204"/>
      <c r="AT1923" s="205" t="s">
        <v>135</v>
      </c>
      <c r="AU1923" s="205" t="s">
        <v>82</v>
      </c>
      <c r="AV1923" s="12" t="s">
        <v>82</v>
      </c>
      <c r="AW1923" s="12" t="s">
        <v>30</v>
      </c>
      <c r="AX1923" s="12" t="s">
        <v>74</v>
      </c>
      <c r="AY1923" s="205" t="s">
        <v>125</v>
      </c>
    </row>
    <row r="1924" spans="1:65" s="13" customFormat="1">
      <c r="B1924" s="206"/>
      <c r="C1924" s="207"/>
      <c r="D1924" s="191" t="s">
        <v>135</v>
      </c>
      <c r="E1924" s="208" t="s">
        <v>1</v>
      </c>
      <c r="F1924" s="209" t="s">
        <v>1367</v>
      </c>
      <c r="G1924" s="207"/>
      <c r="H1924" s="210">
        <v>9.7000000000000003E-2</v>
      </c>
      <c r="I1924" s="211"/>
      <c r="J1924" s="207"/>
      <c r="K1924" s="207"/>
      <c r="L1924" s="212"/>
      <c r="M1924" s="213"/>
      <c r="N1924" s="214"/>
      <c r="O1924" s="214"/>
      <c r="P1924" s="214"/>
      <c r="Q1924" s="214"/>
      <c r="R1924" s="214"/>
      <c r="S1924" s="214"/>
      <c r="T1924" s="215"/>
      <c r="AT1924" s="216" t="s">
        <v>135</v>
      </c>
      <c r="AU1924" s="216" t="s">
        <v>82</v>
      </c>
      <c r="AV1924" s="13" t="s">
        <v>84</v>
      </c>
      <c r="AW1924" s="13" t="s">
        <v>30</v>
      </c>
      <c r="AX1924" s="13" t="s">
        <v>74</v>
      </c>
      <c r="AY1924" s="216" t="s">
        <v>125</v>
      </c>
    </row>
    <row r="1925" spans="1:65" s="12" customFormat="1">
      <c r="B1925" s="196"/>
      <c r="C1925" s="197"/>
      <c r="D1925" s="191" t="s">
        <v>135</v>
      </c>
      <c r="E1925" s="198" t="s">
        <v>1</v>
      </c>
      <c r="F1925" s="199" t="s">
        <v>1368</v>
      </c>
      <c r="G1925" s="197"/>
      <c r="H1925" s="198" t="s">
        <v>1</v>
      </c>
      <c r="I1925" s="200"/>
      <c r="J1925" s="197"/>
      <c r="K1925" s="197"/>
      <c r="L1925" s="201"/>
      <c r="M1925" s="202"/>
      <c r="N1925" s="203"/>
      <c r="O1925" s="203"/>
      <c r="P1925" s="203"/>
      <c r="Q1925" s="203"/>
      <c r="R1925" s="203"/>
      <c r="S1925" s="203"/>
      <c r="T1925" s="204"/>
      <c r="AT1925" s="205" t="s">
        <v>135</v>
      </c>
      <c r="AU1925" s="205" t="s">
        <v>82</v>
      </c>
      <c r="AV1925" s="12" t="s">
        <v>82</v>
      </c>
      <c r="AW1925" s="12" t="s">
        <v>30</v>
      </c>
      <c r="AX1925" s="12" t="s">
        <v>74</v>
      </c>
      <c r="AY1925" s="205" t="s">
        <v>125</v>
      </c>
    </row>
    <row r="1926" spans="1:65" s="13" customFormat="1">
      <c r="B1926" s="206"/>
      <c r="C1926" s="207"/>
      <c r="D1926" s="191" t="s">
        <v>135</v>
      </c>
      <c r="E1926" s="208" t="s">
        <v>1</v>
      </c>
      <c r="F1926" s="209" t="s">
        <v>1369</v>
      </c>
      <c r="G1926" s="207"/>
      <c r="H1926" s="210">
        <v>3.5999999999999997E-2</v>
      </c>
      <c r="I1926" s="211"/>
      <c r="J1926" s="207"/>
      <c r="K1926" s="207"/>
      <c r="L1926" s="212"/>
      <c r="M1926" s="213"/>
      <c r="N1926" s="214"/>
      <c r="O1926" s="214"/>
      <c r="P1926" s="214"/>
      <c r="Q1926" s="214"/>
      <c r="R1926" s="214"/>
      <c r="S1926" s="214"/>
      <c r="T1926" s="215"/>
      <c r="AT1926" s="216" t="s">
        <v>135</v>
      </c>
      <c r="AU1926" s="216" t="s">
        <v>82</v>
      </c>
      <c r="AV1926" s="13" t="s">
        <v>84</v>
      </c>
      <c r="AW1926" s="13" t="s">
        <v>30</v>
      </c>
      <c r="AX1926" s="13" t="s">
        <v>74</v>
      </c>
      <c r="AY1926" s="216" t="s">
        <v>125</v>
      </c>
    </row>
    <row r="1927" spans="1:65" s="12" customFormat="1">
      <c r="B1927" s="196"/>
      <c r="C1927" s="197"/>
      <c r="D1927" s="191" t="s">
        <v>135</v>
      </c>
      <c r="E1927" s="198" t="s">
        <v>1</v>
      </c>
      <c r="F1927" s="199" t="s">
        <v>1370</v>
      </c>
      <c r="G1927" s="197"/>
      <c r="H1927" s="198" t="s">
        <v>1</v>
      </c>
      <c r="I1927" s="200"/>
      <c r="J1927" s="197"/>
      <c r="K1927" s="197"/>
      <c r="L1927" s="201"/>
      <c r="M1927" s="202"/>
      <c r="N1927" s="203"/>
      <c r="O1927" s="203"/>
      <c r="P1927" s="203"/>
      <c r="Q1927" s="203"/>
      <c r="R1927" s="203"/>
      <c r="S1927" s="203"/>
      <c r="T1927" s="204"/>
      <c r="AT1927" s="205" t="s">
        <v>135</v>
      </c>
      <c r="AU1927" s="205" t="s">
        <v>82</v>
      </c>
      <c r="AV1927" s="12" t="s">
        <v>82</v>
      </c>
      <c r="AW1927" s="12" t="s">
        <v>30</v>
      </c>
      <c r="AX1927" s="12" t="s">
        <v>74</v>
      </c>
      <c r="AY1927" s="205" t="s">
        <v>125</v>
      </c>
    </row>
    <row r="1928" spans="1:65" s="13" customFormat="1">
      <c r="B1928" s="206"/>
      <c r="C1928" s="207"/>
      <c r="D1928" s="191" t="s">
        <v>135</v>
      </c>
      <c r="E1928" s="208" t="s">
        <v>1</v>
      </c>
      <c r="F1928" s="209" t="s">
        <v>1371</v>
      </c>
      <c r="G1928" s="207"/>
      <c r="H1928" s="210">
        <v>0.6</v>
      </c>
      <c r="I1928" s="211"/>
      <c r="J1928" s="207"/>
      <c r="K1928" s="207"/>
      <c r="L1928" s="212"/>
      <c r="M1928" s="213"/>
      <c r="N1928" s="214"/>
      <c r="O1928" s="214"/>
      <c r="P1928" s="214"/>
      <c r="Q1928" s="214"/>
      <c r="R1928" s="214"/>
      <c r="S1928" s="214"/>
      <c r="T1928" s="215"/>
      <c r="AT1928" s="216" t="s">
        <v>135</v>
      </c>
      <c r="AU1928" s="216" t="s">
        <v>82</v>
      </c>
      <c r="AV1928" s="13" t="s">
        <v>84</v>
      </c>
      <c r="AW1928" s="13" t="s">
        <v>30</v>
      </c>
      <c r="AX1928" s="13" t="s">
        <v>74</v>
      </c>
      <c r="AY1928" s="216" t="s">
        <v>125</v>
      </c>
    </row>
    <row r="1929" spans="1:65" s="12" customFormat="1">
      <c r="B1929" s="196"/>
      <c r="C1929" s="197"/>
      <c r="D1929" s="191" t="s">
        <v>135</v>
      </c>
      <c r="E1929" s="198" t="s">
        <v>1</v>
      </c>
      <c r="F1929" s="199" t="s">
        <v>1372</v>
      </c>
      <c r="G1929" s="197"/>
      <c r="H1929" s="198" t="s">
        <v>1</v>
      </c>
      <c r="I1929" s="200"/>
      <c r="J1929" s="197"/>
      <c r="K1929" s="197"/>
      <c r="L1929" s="201"/>
      <c r="M1929" s="202"/>
      <c r="N1929" s="203"/>
      <c r="O1929" s="203"/>
      <c r="P1929" s="203"/>
      <c r="Q1929" s="203"/>
      <c r="R1929" s="203"/>
      <c r="S1929" s="203"/>
      <c r="T1929" s="204"/>
      <c r="AT1929" s="205" t="s">
        <v>135</v>
      </c>
      <c r="AU1929" s="205" t="s">
        <v>82</v>
      </c>
      <c r="AV1929" s="12" t="s">
        <v>82</v>
      </c>
      <c r="AW1929" s="12" t="s">
        <v>30</v>
      </c>
      <c r="AX1929" s="12" t="s">
        <v>74</v>
      </c>
      <c r="AY1929" s="205" t="s">
        <v>125</v>
      </c>
    </row>
    <row r="1930" spans="1:65" s="13" customFormat="1">
      <c r="B1930" s="206"/>
      <c r="C1930" s="207"/>
      <c r="D1930" s="191" t="s">
        <v>135</v>
      </c>
      <c r="E1930" s="208" t="s">
        <v>1</v>
      </c>
      <c r="F1930" s="209" t="s">
        <v>1373</v>
      </c>
      <c r="G1930" s="207"/>
      <c r="H1930" s="210">
        <v>0.35299999999999998</v>
      </c>
      <c r="I1930" s="211"/>
      <c r="J1930" s="207"/>
      <c r="K1930" s="207"/>
      <c r="L1930" s="212"/>
      <c r="M1930" s="213"/>
      <c r="N1930" s="214"/>
      <c r="O1930" s="214"/>
      <c r="P1930" s="214"/>
      <c r="Q1930" s="214"/>
      <c r="R1930" s="214"/>
      <c r="S1930" s="214"/>
      <c r="T1930" s="215"/>
      <c r="AT1930" s="216" t="s">
        <v>135</v>
      </c>
      <c r="AU1930" s="216" t="s">
        <v>82</v>
      </c>
      <c r="AV1930" s="13" t="s">
        <v>84</v>
      </c>
      <c r="AW1930" s="13" t="s">
        <v>30</v>
      </c>
      <c r="AX1930" s="13" t="s">
        <v>74</v>
      </c>
      <c r="AY1930" s="216" t="s">
        <v>125</v>
      </c>
    </row>
    <row r="1931" spans="1:65" s="14" customFormat="1">
      <c r="B1931" s="217"/>
      <c r="C1931" s="218"/>
      <c r="D1931" s="191" t="s">
        <v>135</v>
      </c>
      <c r="E1931" s="219" t="s">
        <v>1</v>
      </c>
      <c r="F1931" s="220" t="s">
        <v>138</v>
      </c>
      <c r="G1931" s="218"/>
      <c r="H1931" s="221">
        <v>1.2370000000000001</v>
      </c>
      <c r="I1931" s="222"/>
      <c r="J1931" s="218"/>
      <c r="K1931" s="218"/>
      <c r="L1931" s="223"/>
      <c r="M1931" s="224"/>
      <c r="N1931" s="225"/>
      <c r="O1931" s="225"/>
      <c r="P1931" s="225"/>
      <c r="Q1931" s="225"/>
      <c r="R1931" s="225"/>
      <c r="S1931" s="225"/>
      <c r="T1931" s="226"/>
      <c r="AT1931" s="227" t="s">
        <v>135</v>
      </c>
      <c r="AU1931" s="227" t="s">
        <v>82</v>
      </c>
      <c r="AV1931" s="14" t="s">
        <v>132</v>
      </c>
      <c r="AW1931" s="14" t="s">
        <v>30</v>
      </c>
      <c r="AX1931" s="14" t="s">
        <v>82</v>
      </c>
      <c r="AY1931" s="227" t="s">
        <v>125</v>
      </c>
    </row>
    <row r="1932" spans="1:65" s="2" customFormat="1" ht="49.15" customHeight="1">
      <c r="A1932" s="33"/>
      <c r="B1932" s="34"/>
      <c r="C1932" s="228" t="s">
        <v>1374</v>
      </c>
      <c r="D1932" s="228" t="s">
        <v>769</v>
      </c>
      <c r="E1932" s="229" t="s">
        <v>1375</v>
      </c>
      <c r="F1932" s="230" t="s">
        <v>1376</v>
      </c>
      <c r="G1932" s="231" t="s">
        <v>727</v>
      </c>
      <c r="H1932" s="232">
        <v>27.789000000000001</v>
      </c>
      <c r="I1932" s="233"/>
      <c r="J1932" s="234">
        <f>ROUND(I1932*H1932,2)</f>
        <v>0</v>
      </c>
      <c r="K1932" s="230" t="s">
        <v>130</v>
      </c>
      <c r="L1932" s="38"/>
      <c r="M1932" s="235" t="s">
        <v>1</v>
      </c>
      <c r="N1932" s="236" t="s">
        <v>39</v>
      </c>
      <c r="O1932" s="70"/>
      <c r="P1932" s="187">
        <f>O1932*H1932</f>
        <v>0</v>
      </c>
      <c r="Q1932" s="187">
        <v>0</v>
      </c>
      <c r="R1932" s="187">
        <f>Q1932*H1932</f>
        <v>0</v>
      </c>
      <c r="S1932" s="187">
        <v>0</v>
      </c>
      <c r="T1932" s="188">
        <f>S1932*H1932</f>
        <v>0</v>
      </c>
      <c r="U1932" s="33"/>
      <c r="V1932" s="33"/>
      <c r="W1932" s="33"/>
      <c r="X1932" s="33"/>
      <c r="Y1932" s="33"/>
      <c r="Z1932" s="33"/>
      <c r="AA1932" s="33"/>
      <c r="AB1932" s="33"/>
      <c r="AC1932" s="33"/>
      <c r="AD1932" s="33"/>
      <c r="AE1932" s="33"/>
      <c r="AR1932" s="189" t="s">
        <v>1289</v>
      </c>
      <c r="AT1932" s="189" t="s">
        <v>769</v>
      </c>
      <c r="AU1932" s="189" t="s">
        <v>82</v>
      </c>
      <c r="AY1932" s="16" t="s">
        <v>125</v>
      </c>
      <c r="BE1932" s="190">
        <f>IF(N1932="základní",J1932,0)</f>
        <v>0</v>
      </c>
      <c r="BF1932" s="190">
        <f>IF(N1932="snížená",J1932,0)</f>
        <v>0</v>
      </c>
      <c r="BG1932" s="190">
        <f>IF(N1932="zákl. přenesená",J1932,0)</f>
        <v>0</v>
      </c>
      <c r="BH1932" s="190">
        <f>IF(N1932="sníž. přenesená",J1932,0)</f>
        <v>0</v>
      </c>
      <c r="BI1932" s="190">
        <f>IF(N1932="nulová",J1932,0)</f>
        <v>0</v>
      </c>
      <c r="BJ1932" s="16" t="s">
        <v>82</v>
      </c>
      <c r="BK1932" s="190">
        <f>ROUND(I1932*H1932,2)</f>
        <v>0</v>
      </c>
      <c r="BL1932" s="16" t="s">
        <v>1289</v>
      </c>
      <c r="BM1932" s="189" t="s">
        <v>1377</v>
      </c>
    </row>
    <row r="1933" spans="1:65" s="2" customFormat="1" ht="68.25">
      <c r="A1933" s="33"/>
      <c r="B1933" s="34"/>
      <c r="C1933" s="35"/>
      <c r="D1933" s="191" t="s">
        <v>134</v>
      </c>
      <c r="E1933" s="35"/>
      <c r="F1933" s="192" t="s">
        <v>1378</v>
      </c>
      <c r="G1933" s="35"/>
      <c r="H1933" s="35"/>
      <c r="I1933" s="193"/>
      <c r="J1933" s="35"/>
      <c r="K1933" s="35"/>
      <c r="L1933" s="38"/>
      <c r="M1933" s="194"/>
      <c r="N1933" s="195"/>
      <c r="O1933" s="70"/>
      <c r="P1933" s="70"/>
      <c r="Q1933" s="70"/>
      <c r="R1933" s="70"/>
      <c r="S1933" s="70"/>
      <c r="T1933" s="71"/>
      <c r="U1933" s="33"/>
      <c r="V1933" s="33"/>
      <c r="W1933" s="33"/>
      <c r="X1933" s="33"/>
      <c r="Y1933" s="33"/>
      <c r="Z1933" s="33"/>
      <c r="AA1933" s="33"/>
      <c r="AB1933" s="33"/>
      <c r="AC1933" s="33"/>
      <c r="AD1933" s="33"/>
      <c r="AE1933" s="33"/>
      <c r="AT1933" s="16" t="s">
        <v>134</v>
      </c>
      <c r="AU1933" s="16" t="s">
        <v>82</v>
      </c>
    </row>
    <row r="1934" spans="1:65" s="12" customFormat="1">
      <c r="B1934" s="196"/>
      <c r="C1934" s="197"/>
      <c r="D1934" s="191" t="s">
        <v>135</v>
      </c>
      <c r="E1934" s="198" t="s">
        <v>1</v>
      </c>
      <c r="F1934" s="199" t="s">
        <v>1379</v>
      </c>
      <c r="G1934" s="197"/>
      <c r="H1934" s="198" t="s">
        <v>1</v>
      </c>
      <c r="I1934" s="200"/>
      <c r="J1934" s="197"/>
      <c r="K1934" s="197"/>
      <c r="L1934" s="201"/>
      <c r="M1934" s="202"/>
      <c r="N1934" s="203"/>
      <c r="O1934" s="203"/>
      <c r="P1934" s="203"/>
      <c r="Q1934" s="203"/>
      <c r="R1934" s="203"/>
      <c r="S1934" s="203"/>
      <c r="T1934" s="204"/>
      <c r="AT1934" s="205" t="s">
        <v>135</v>
      </c>
      <c r="AU1934" s="205" t="s">
        <v>82</v>
      </c>
      <c r="AV1934" s="12" t="s">
        <v>82</v>
      </c>
      <c r="AW1934" s="12" t="s">
        <v>30</v>
      </c>
      <c r="AX1934" s="12" t="s">
        <v>74</v>
      </c>
      <c r="AY1934" s="205" t="s">
        <v>125</v>
      </c>
    </row>
    <row r="1935" spans="1:65" s="13" customFormat="1">
      <c r="B1935" s="206"/>
      <c r="C1935" s="207"/>
      <c r="D1935" s="191" t="s">
        <v>135</v>
      </c>
      <c r="E1935" s="208" t="s">
        <v>1</v>
      </c>
      <c r="F1935" s="209" t="s">
        <v>1380</v>
      </c>
      <c r="G1935" s="207"/>
      <c r="H1935" s="210">
        <v>27.789000000000001</v>
      </c>
      <c r="I1935" s="211"/>
      <c r="J1935" s="207"/>
      <c r="K1935" s="207"/>
      <c r="L1935" s="212"/>
      <c r="M1935" s="213"/>
      <c r="N1935" s="214"/>
      <c r="O1935" s="214"/>
      <c r="P1935" s="214"/>
      <c r="Q1935" s="214"/>
      <c r="R1935" s="214"/>
      <c r="S1935" s="214"/>
      <c r="T1935" s="215"/>
      <c r="AT1935" s="216" t="s">
        <v>135</v>
      </c>
      <c r="AU1935" s="216" t="s">
        <v>82</v>
      </c>
      <c r="AV1935" s="13" t="s">
        <v>84</v>
      </c>
      <c r="AW1935" s="13" t="s">
        <v>30</v>
      </c>
      <c r="AX1935" s="13" t="s">
        <v>74</v>
      </c>
      <c r="AY1935" s="216" t="s">
        <v>125</v>
      </c>
    </row>
    <row r="1936" spans="1:65" s="14" customFormat="1">
      <c r="B1936" s="217"/>
      <c r="C1936" s="218"/>
      <c r="D1936" s="191" t="s">
        <v>135</v>
      </c>
      <c r="E1936" s="219" t="s">
        <v>1</v>
      </c>
      <c r="F1936" s="220" t="s">
        <v>138</v>
      </c>
      <c r="G1936" s="218"/>
      <c r="H1936" s="221">
        <v>27.789000000000001</v>
      </c>
      <c r="I1936" s="222"/>
      <c r="J1936" s="218"/>
      <c r="K1936" s="218"/>
      <c r="L1936" s="223"/>
      <c r="M1936" s="224"/>
      <c r="N1936" s="225"/>
      <c r="O1936" s="225"/>
      <c r="P1936" s="225"/>
      <c r="Q1936" s="225"/>
      <c r="R1936" s="225"/>
      <c r="S1936" s="225"/>
      <c r="T1936" s="226"/>
      <c r="AT1936" s="227" t="s">
        <v>135</v>
      </c>
      <c r="AU1936" s="227" t="s">
        <v>82</v>
      </c>
      <c r="AV1936" s="14" t="s">
        <v>132</v>
      </c>
      <c r="AW1936" s="14" t="s">
        <v>30</v>
      </c>
      <c r="AX1936" s="14" t="s">
        <v>82</v>
      </c>
      <c r="AY1936" s="227" t="s">
        <v>125</v>
      </c>
    </row>
    <row r="1937" spans="1:65" s="2" customFormat="1" ht="49.15" customHeight="1">
      <c r="A1937" s="33"/>
      <c r="B1937" s="34"/>
      <c r="C1937" s="228" t="s">
        <v>1381</v>
      </c>
      <c r="D1937" s="228" t="s">
        <v>769</v>
      </c>
      <c r="E1937" s="229" t="s">
        <v>1382</v>
      </c>
      <c r="F1937" s="230" t="s">
        <v>1383</v>
      </c>
      <c r="G1937" s="231" t="s">
        <v>727</v>
      </c>
      <c r="H1937" s="232">
        <v>380.25299999999999</v>
      </c>
      <c r="I1937" s="233"/>
      <c r="J1937" s="234">
        <f>ROUND(I1937*H1937,2)</f>
        <v>0</v>
      </c>
      <c r="K1937" s="230" t="s">
        <v>130</v>
      </c>
      <c r="L1937" s="38"/>
      <c r="M1937" s="235" t="s">
        <v>1</v>
      </c>
      <c r="N1937" s="236" t="s">
        <v>39</v>
      </c>
      <c r="O1937" s="70"/>
      <c r="P1937" s="187">
        <f>O1937*H1937</f>
        <v>0</v>
      </c>
      <c r="Q1937" s="187">
        <v>0</v>
      </c>
      <c r="R1937" s="187">
        <f>Q1937*H1937</f>
        <v>0</v>
      </c>
      <c r="S1937" s="187">
        <v>0</v>
      </c>
      <c r="T1937" s="188">
        <f>S1937*H1937</f>
        <v>0</v>
      </c>
      <c r="U1937" s="33"/>
      <c r="V1937" s="33"/>
      <c r="W1937" s="33"/>
      <c r="X1937" s="33"/>
      <c r="Y1937" s="33"/>
      <c r="Z1937" s="33"/>
      <c r="AA1937" s="33"/>
      <c r="AB1937" s="33"/>
      <c r="AC1937" s="33"/>
      <c r="AD1937" s="33"/>
      <c r="AE1937" s="33"/>
      <c r="AR1937" s="189" t="s">
        <v>1289</v>
      </c>
      <c r="AT1937" s="189" t="s">
        <v>769</v>
      </c>
      <c r="AU1937" s="189" t="s">
        <v>82</v>
      </c>
      <c r="AY1937" s="16" t="s">
        <v>125</v>
      </c>
      <c r="BE1937" s="190">
        <f>IF(N1937="základní",J1937,0)</f>
        <v>0</v>
      </c>
      <c r="BF1937" s="190">
        <f>IF(N1937="snížená",J1937,0)</f>
        <v>0</v>
      </c>
      <c r="BG1937" s="190">
        <f>IF(N1937="zákl. přenesená",J1937,0)</f>
        <v>0</v>
      </c>
      <c r="BH1937" s="190">
        <f>IF(N1937="sníž. přenesená",J1937,0)</f>
        <v>0</v>
      </c>
      <c r="BI1937" s="190">
        <f>IF(N1937="nulová",J1937,0)</f>
        <v>0</v>
      </c>
      <c r="BJ1937" s="16" t="s">
        <v>82</v>
      </c>
      <c r="BK1937" s="190">
        <f>ROUND(I1937*H1937,2)</f>
        <v>0</v>
      </c>
      <c r="BL1937" s="16" t="s">
        <v>1289</v>
      </c>
      <c r="BM1937" s="189" t="s">
        <v>1384</v>
      </c>
    </row>
    <row r="1938" spans="1:65" s="2" customFormat="1" ht="68.25">
      <c r="A1938" s="33"/>
      <c r="B1938" s="34"/>
      <c r="C1938" s="35"/>
      <c r="D1938" s="191" t="s">
        <v>134</v>
      </c>
      <c r="E1938" s="35"/>
      <c r="F1938" s="192" t="s">
        <v>1385</v>
      </c>
      <c r="G1938" s="35"/>
      <c r="H1938" s="35"/>
      <c r="I1938" s="193"/>
      <c r="J1938" s="35"/>
      <c r="K1938" s="35"/>
      <c r="L1938" s="38"/>
      <c r="M1938" s="194"/>
      <c r="N1938" s="195"/>
      <c r="O1938" s="70"/>
      <c r="P1938" s="70"/>
      <c r="Q1938" s="70"/>
      <c r="R1938" s="70"/>
      <c r="S1938" s="70"/>
      <c r="T1938" s="71"/>
      <c r="U1938" s="33"/>
      <c r="V1938" s="33"/>
      <c r="W1938" s="33"/>
      <c r="X1938" s="33"/>
      <c r="Y1938" s="33"/>
      <c r="Z1938" s="33"/>
      <c r="AA1938" s="33"/>
      <c r="AB1938" s="33"/>
      <c r="AC1938" s="33"/>
      <c r="AD1938" s="33"/>
      <c r="AE1938" s="33"/>
      <c r="AT1938" s="16" t="s">
        <v>134</v>
      </c>
      <c r="AU1938" s="16" t="s">
        <v>82</v>
      </c>
    </row>
    <row r="1939" spans="1:65" s="12" customFormat="1">
      <c r="B1939" s="196"/>
      <c r="C1939" s="197"/>
      <c r="D1939" s="191" t="s">
        <v>135</v>
      </c>
      <c r="E1939" s="198" t="s">
        <v>1</v>
      </c>
      <c r="F1939" s="199" t="s">
        <v>1386</v>
      </c>
      <c r="G1939" s="197"/>
      <c r="H1939" s="198" t="s">
        <v>1</v>
      </c>
      <c r="I1939" s="200"/>
      <c r="J1939" s="197"/>
      <c r="K1939" s="197"/>
      <c r="L1939" s="201"/>
      <c r="M1939" s="202"/>
      <c r="N1939" s="203"/>
      <c r="O1939" s="203"/>
      <c r="P1939" s="203"/>
      <c r="Q1939" s="203"/>
      <c r="R1939" s="203"/>
      <c r="S1939" s="203"/>
      <c r="T1939" s="204"/>
      <c r="AT1939" s="205" t="s">
        <v>135</v>
      </c>
      <c r="AU1939" s="205" t="s">
        <v>82</v>
      </c>
      <c r="AV1939" s="12" t="s">
        <v>82</v>
      </c>
      <c r="AW1939" s="12" t="s">
        <v>30</v>
      </c>
      <c r="AX1939" s="12" t="s">
        <v>74</v>
      </c>
      <c r="AY1939" s="205" t="s">
        <v>125</v>
      </c>
    </row>
    <row r="1940" spans="1:65" s="13" customFormat="1">
      <c r="B1940" s="206"/>
      <c r="C1940" s="207"/>
      <c r="D1940" s="191" t="s">
        <v>135</v>
      </c>
      <c r="E1940" s="208" t="s">
        <v>1</v>
      </c>
      <c r="F1940" s="209" t="s">
        <v>1387</v>
      </c>
      <c r="G1940" s="207"/>
      <c r="H1940" s="210">
        <v>316.10399999999998</v>
      </c>
      <c r="I1940" s="211"/>
      <c r="J1940" s="207"/>
      <c r="K1940" s="207"/>
      <c r="L1940" s="212"/>
      <c r="M1940" s="213"/>
      <c r="N1940" s="214"/>
      <c r="O1940" s="214"/>
      <c r="P1940" s="214"/>
      <c r="Q1940" s="214"/>
      <c r="R1940" s="214"/>
      <c r="S1940" s="214"/>
      <c r="T1940" s="215"/>
      <c r="AT1940" s="216" t="s">
        <v>135</v>
      </c>
      <c r="AU1940" s="216" t="s">
        <v>82</v>
      </c>
      <c r="AV1940" s="13" t="s">
        <v>84</v>
      </c>
      <c r="AW1940" s="13" t="s">
        <v>30</v>
      </c>
      <c r="AX1940" s="13" t="s">
        <v>74</v>
      </c>
      <c r="AY1940" s="216" t="s">
        <v>125</v>
      </c>
    </row>
    <row r="1941" spans="1:65" s="12" customFormat="1">
      <c r="B1941" s="196"/>
      <c r="C1941" s="197"/>
      <c r="D1941" s="191" t="s">
        <v>135</v>
      </c>
      <c r="E1941" s="198" t="s">
        <v>1</v>
      </c>
      <c r="F1941" s="199" t="s">
        <v>1388</v>
      </c>
      <c r="G1941" s="197"/>
      <c r="H1941" s="198" t="s">
        <v>1</v>
      </c>
      <c r="I1941" s="200"/>
      <c r="J1941" s="197"/>
      <c r="K1941" s="197"/>
      <c r="L1941" s="201"/>
      <c r="M1941" s="202"/>
      <c r="N1941" s="203"/>
      <c r="O1941" s="203"/>
      <c r="P1941" s="203"/>
      <c r="Q1941" s="203"/>
      <c r="R1941" s="203"/>
      <c r="S1941" s="203"/>
      <c r="T1941" s="204"/>
      <c r="AT1941" s="205" t="s">
        <v>135</v>
      </c>
      <c r="AU1941" s="205" t="s">
        <v>82</v>
      </c>
      <c r="AV1941" s="12" t="s">
        <v>82</v>
      </c>
      <c r="AW1941" s="12" t="s">
        <v>30</v>
      </c>
      <c r="AX1941" s="12" t="s">
        <v>74</v>
      </c>
      <c r="AY1941" s="205" t="s">
        <v>125</v>
      </c>
    </row>
    <row r="1942" spans="1:65" s="13" customFormat="1">
      <c r="B1942" s="206"/>
      <c r="C1942" s="207"/>
      <c r="D1942" s="191" t="s">
        <v>135</v>
      </c>
      <c r="E1942" s="208" t="s">
        <v>1</v>
      </c>
      <c r="F1942" s="209" t="s">
        <v>1389</v>
      </c>
      <c r="G1942" s="207"/>
      <c r="H1942" s="210">
        <v>0.34</v>
      </c>
      <c r="I1942" s="211"/>
      <c r="J1942" s="207"/>
      <c r="K1942" s="207"/>
      <c r="L1942" s="212"/>
      <c r="M1942" s="213"/>
      <c r="N1942" s="214"/>
      <c r="O1942" s="214"/>
      <c r="P1942" s="214"/>
      <c r="Q1942" s="214"/>
      <c r="R1942" s="214"/>
      <c r="S1942" s="214"/>
      <c r="T1942" s="215"/>
      <c r="AT1942" s="216" t="s">
        <v>135</v>
      </c>
      <c r="AU1942" s="216" t="s">
        <v>82</v>
      </c>
      <c r="AV1942" s="13" t="s">
        <v>84</v>
      </c>
      <c r="AW1942" s="13" t="s">
        <v>30</v>
      </c>
      <c r="AX1942" s="13" t="s">
        <v>74</v>
      </c>
      <c r="AY1942" s="216" t="s">
        <v>125</v>
      </c>
    </row>
    <row r="1943" spans="1:65" s="12" customFormat="1">
      <c r="B1943" s="196"/>
      <c r="C1943" s="197"/>
      <c r="D1943" s="191" t="s">
        <v>135</v>
      </c>
      <c r="E1943" s="198" t="s">
        <v>1</v>
      </c>
      <c r="F1943" s="199" t="s">
        <v>1390</v>
      </c>
      <c r="G1943" s="197"/>
      <c r="H1943" s="198" t="s">
        <v>1</v>
      </c>
      <c r="I1943" s="200"/>
      <c r="J1943" s="197"/>
      <c r="K1943" s="197"/>
      <c r="L1943" s="201"/>
      <c r="M1943" s="202"/>
      <c r="N1943" s="203"/>
      <c r="O1943" s="203"/>
      <c r="P1943" s="203"/>
      <c r="Q1943" s="203"/>
      <c r="R1943" s="203"/>
      <c r="S1943" s="203"/>
      <c r="T1943" s="204"/>
      <c r="AT1943" s="205" t="s">
        <v>135</v>
      </c>
      <c r="AU1943" s="205" t="s">
        <v>82</v>
      </c>
      <c r="AV1943" s="12" t="s">
        <v>82</v>
      </c>
      <c r="AW1943" s="12" t="s">
        <v>30</v>
      </c>
      <c r="AX1943" s="12" t="s">
        <v>74</v>
      </c>
      <c r="AY1943" s="205" t="s">
        <v>125</v>
      </c>
    </row>
    <row r="1944" spans="1:65" s="13" customFormat="1">
      <c r="B1944" s="206"/>
      <c r="C1944" s="207"/>
      <c r="D1944" s="191" t="s">
        <v>135</v>
      </c>
      <c r="E1944" s="208" t="s">
        <v>1</v>
      </c>
      <c r="F1944" s="209" t="s">
        <v>1391</v>
      </c>
      <c r="G1944" s="207"/>
      <c r="H1944" s="210">
        <v>63.808999999999997</v>
      </c>
      <c r="I1944" s="211"/>
      <c r="J1944" s="207"/>
      <c r="K1944" s="207"/>
      <c r="L1944" s="212"/>
      <c r="M1944" s="213"/>
      <c r="N1944" s="214"/>
      <c r="O1944" s="214"/>
      <c r="P1944" s="214"/>
      <c r="Q1944" s="214"/>
      <c r="R1944" s="214"/>
      <c r="S1944" s="214"/>
      <c r="T1944" s="215"/>
      <c r="AT1944" s="216" t="s">
        <v>135</v>
      </c>
      <c r="AU1944" s="216" t="s">
        <v>82</v>
      </c>
      <c r="AV1944" s="13" t="s">
        <v>84</v>
      </c>
      <c r="AW1944" s="13" t="s">
        <v>30</v>
      </c>
      <c r="AX1944" s="13" t="s">
        <v>74</v>
      </c>
      <c r="AY1944" s="216" t="s">
        <v>125</v>
      </c>
    </row>
    <row r="1945" spans="1:65" s="14" customFormat="1">
      <c r="B1945" s="217"/>
      <c r="C1945" s="218"/>
      <c r="D1945" s="191" t="s">
        <v>135</v>
      </c>
      <c r="E1945" s="219" t="s">
        <v>1</v>
      </c>
      <c r="F1945" s="220" t="s">
        <v>138</v>
      </c>
      <c r="G1945" s="218"/>
      <c r="H1945" s="221">
        <v>380.25299999999993</v>
      </c>
      <c r="I1945" s="222"/>
      <c r="J1945" s="218"/>
      <c r="K1945" s="218"/>
      <c r="L1945" s="223"/>
      <c r="M1945" s="224"/>
      <c r="N1945" s="225"/>
      <c r="O1945" s="225"/>
      <c r="P1945" s="225"/>
      <c r="Q1945" s="225"/>
      <c r="R1945" s="225"/>
      <c r="S1945" s="225"/>
      <c r="T1945" s="226"/>
      <c r="AT1945" s="227" t="s">
        <v>135</v>
      </c>
      <c r="AU1945" s="227" t="s">
        <v>82</v>
      </c>
      <c r="AV1945" s="14" t="s">
        <v>132</v>
      </c>
      <c r="AW1945" s="14" t="s">
        <v>30</v>
      </c>
      <c r="AX1945" s="14" t="s">
        <v>82</v>
      </c>
      <c r="AY1945" s="227" t="s">
        <v>125</v>
      </c>
    </row>
    <row r="1946" spans="1:65" s="2" customFormat="1" ht="55.5" customHeight="1">
      <c r="A1946" s="33"/>
      <c r="B1946" s="34"/>
      <c r="C1946" s="228" t="s">
        <v>1392</v>
      </c>
      <c r="D1946" s="228" t="s">
        <v>769</v>
      </c>
      <c r="E1946" s="229" t="s">
        <v>1393</v>
      </c>
      <c r="F1946" s="230" t="s">
        <v>1394</v>
      </c>
      <c r="G1946" s="231" t="s">
        <v>727</v>
      </c>
      <c r="H1946" s="232">
        <v>1488.684</v>
      </c>
      <c r="I1946" s="233"/>
      <c r="J1946" s="234">
        <f>ROUND(I1946*H1946,2)</f>
        <v>0</v>
      </c>
      <c r="K1946" s="230" t="s">
        <v>130</v>
      </c>
      <c r="L1946" s="38"/>
      <c r="M1946" s="235" t="s">
        <v>1</v>
      </c>
      <c r="N1946" s="236" t="s">
        <v>39</v>
      </c>
      <c r="O1946" s="70"/>
      <c r="P1946" s="187">
        <f>O1946*H1946</f>
        <v>0</v>
      </c>
      <c r="Q1946" s="187">
        <v>0</v>
      </c>
      <c r="R1946" s="187">
        <f>Q1946*H1946</f>
        <v>0</v>
      </c>
      <c r="S1946" s="187">
        <v>0</v>
      </c>
      <c r="T1946" s="188">
        <f>S1946*H1946</f>
        <v>0</v>
      </c>
      <c r="U1946" s="33"/>
      <c r="V1946" s="33"/>
      <c r="W1946" s="33"/>
      <c r="X1946" s="33"/>
      <c r="Y1946" s="33"/>
      <c r="Z1946" s="33"/>
      <c r="AA1946" s="33"/>
      <c r="AB1946" s="33"/>
      <c r="AC1946" s="33"/>
      <c r="AD1946" s="33"/>
      <c r="AE1946" s="33"/>
      <c r="AR1946" s="189" t="s">
        <v>1289</v>
      </c>
      <c r="AT1946" s="189" t="s">
        <v>769</v>
      </c>
      <c r="AU1946" s="189" t="s">
        <v>82</v>
      </c>
      <c r="AY1946" s="16" t="s">
        <v>125</v>
      </c>
      <c r="BE1946" s="190">
        <f>IF(N1946="základní",J1946,0)</f>
        <v>0</v>
      </c>
      <c r="BF1946" s="190">
        <f>IF(N1946="snížená",J1946,0)</f>
        <v>0</v>
      </c>
      <c r="BG1946" s="190">
        <f>IF(N1946="zákl. přenesená",J1946,0)</f>
        <v>0</v>
      </c>
      <c r="BH1946" s="190">
        <f>IF(N1946="sníž. přenesená",J1946,0)</f>
        <v>0</v>
      </c>
      <c r="BI1946" s="190">
        <f>IF(N1946="nulová",J1946,0)</f>
        <v>0</v>
      </c>
      <c r="BJ1946" s="16" t="s">
        <v>82</v>
      </c>
      <c r="BK1946" s="190">
        <f>ROUND(I1946*H1946,2)</f>
        <v>0</v>
      </c>
      <c r="BL1946" s="16" t="s">
        <v>1289</v>
      </c>
      <c r="BM1946" s="189" t="s">
        <v>1395</v>
      </c>
    </row>
    <row r="1947" spans="1:65" s="2" customFormat="1" ht="78">
      <c r="A1947" s="33"/>
      <c r="B1947" s="34"/>
      <c r="C1947" s="35"/>
      <c r="D1947" s="191" t="s">
        <v>134</v>
      </c>
      <c r="E1947" s="35"/>
      <c r="F1947" s="192" t="s">
        <v>1396</v>
      </c>
      <c r="G1947" s="35"/>
      <c r="H1947" s="35"/>
      <c r="I1947" s="193"/>
      <c r="J1947" s="35"/>
      <c r="K1947" s="35"/>
      <c r="L1947" s="38"/>
      <c r="M1947" s="194"/>
      <c r="N1947" s="195"/>
      <c r="O1947" s="70"/>
      <c r="P1947" s="70"/>
      <c r="Q1947" s="70"/>
      <c r="R1947" s="70"/>
      <c r="S1947" s="70"/>
      <c r="T1947" s="71"/>
      <c r="U1947" s="33"/>
      <c r="V1947" s="33"/>
      <c r="W1947" s="33"/>
      <c r="X1947" s="33"/>
      <c r="Y1947" s="33"/>
      <c r="Z1947" s="33"/>
      <c r="AA1947" s="33"/>
      <c r="AB1947" s="33"/>
      <c r="AC1947" s="33"/>
      <c r="AD1947" s="33"/>
      <c r="AE1947" s="33"/>
      <c r="AT1947" s="16" t="s">
        <v>134</v>
      </c>
      <c r="AU1947" s="16" t="s">
        <v>82</v>
      </c>
    </row>
    <row r="1948" spans="1:65" s="12" customFormat="1">
      <c r="B1948" s="196"/>
      <c r="C1948" s="197"/>
      <c r="D1948" s="191" t="s">
        <v>135</v>
      </c>
      <c r="E1948" s="198" t="s">
        <v>1</v>
      </c>
      <c r="F1948" s="199" t="s">
        <v>1397</v>
      </c>
      <c r="G1948" s="197"/>
      <c r="H1948" s="198" t="s">
        <v>1</v>
      </c>
      <c r="I1948" s="200"/>
      <c r="J1948" s="197"/>
      <c r="K1948" s="197"/>
      <c r="L1948" s="201"/>
      <c r="M1948" s="202"/>
      <c r="N1948" s="203"/>
      <c r="O1948" s="203"/>
      <c r="P1948" s="203"/>
      <c r="Q1948" s="203"/>
      <c r="R1948" s="203"/>
      <c r="S1948" s="203"/>
      <c r="T1948" s="204"/>
      <c r="AT1948" s="205" t="s">
        <v>135</v>
      </c>
      <c r="AU1948" s="205" t="s">
        <v>82</v>
      </c>
      <c r="AV1948" s="12" t="s">
        <v>82</v>
      </c>
      <c r="AW1948" s="12" t="s">
        <v>30</v>
      </c>
      <c r="AX1948" s="12" t="s">
        <v>74</v>
      </c>
      <c r="AY1948" s="205" t="s">
        <v>125</v>
      </c>
    </row>
    <row r="1949" spans="1:65" s="13" customFormat="1">
      <c r="B1949" s="206"/>
      <c r="C1949" s="207"/>
      <c r="D1949" s="191" t="s">
        <v>135</v>
      </c>
      <c r="E1949" s="208" t="s">
        <v>1</v>
      </c>
      <c r="F1949" s="209" t="s">
        <v>1398</v>
      </c>
      <c r="G1949" s="207"/>
      <c r="H1949" s="210">
        <v>1094.1120000000001</v>
      </c>
      <c r="I1949" s="211"/>
      <c r="J1949" s="207"/>
      <c r="K1949" s="207"/>
      <c r="L1949" s="212"/>
      <c r="M1949" s="213"/>
      <c r="N1949" s="214"/>
      <c r="O1949" s="214"/>
      <c r="P1949" s="214"/>
      <c r="Q1949" s="214"/>
      <c r="R1949" s="214"/>
      <c r="S1949" s="214"/>
      <c r="T1949" s="215"/>
      <c r="AT1949" s="216" t="s">
        <v>135</v>
      </c>
      <c r="AU1949" s="216" t="s">
        <v>82</v>
      </c>
      <c r="AV1949" s="13" t="s">
        <v>84</v>
      </c>
      <c r="AW1949" s="13" t="s">
        <v>30</v>
      </c>
      <c r="AX1949" s="13" t="s">
        <v>74</v>
      </c>
      <c r="AY1949" s="216" t="s">
        <v>125</v>
      </c>
    </row>
    <row r="1950" spans="1:65" s="13" customFormat="1">
      <c r="B1950" s="206"/>
      <c r="C1950" s="207"/>
      <c r="D1950" s="191" t="s">
        <v>135</v>
      </c>
      <c r="E1950" s="208" t="s">
        <v>1</v>
      </c>
      <c r="F1950" s="209" t="s">
        <v>1399</v>
      </c>
      <c r="G1950" s="207"/>
      <c r="H1950" s="210">
        <v>394.572</v>
      </c>
      <c r="I1950" s="211"/>
      <c r="J1950" s="207"/>
      <c r="K1950" s="207"/>
      <c r="L1950" s="212"/>
      <c r="M1950" s="213"/>
      <c r="N1950" s="214"/>
      <c r="O1950" s="214"/>
      <c r="P1950" s="214"/>
      <c r="Q1950" s="214"/>
      <c r="R1950" s="214"/>
      <c r="S1950" s="214"/>
      <c r="T1950" s="215"/>
      <c r="AT1950" s="216" t="s">
        <v>135</v>
      </c>
      <c r="AU1950" s="216" t="s">
        <v>82</v>
      </c>
      <c r="AV1950" s="13" t="s">
        <v>84</v>
      </c>
      <c r="AW1950" s="13" t="s">
        <v>30</v>
      </c>
      <c r="AX1950" s="13" t="s">
        <v>74</v>
      </c>
      <c r="AY1950" s="216" t="s">
        <v>125</v>
      </c>
    </row>
    <row r="1951" spans="1:65" s="14" customFormat="1">
      <c r="B1951" s="217"/>
      <c r="C1951" s="218"/>
      <c r="D1951" s="191" t="s">
        <v>135</v>
      </c>
      <c r="E1951" s="219" t="s">
        <v>1</v>
      </c>
      <c r="F1951" s="220" t="s">
        <v>138</v>
      </c>
      <c r="G1951" s="218"/>
      <c r="H1951" s="221">
        <v>1488.6840000000002</v>
      </c>
      <c r="I1951" s="222"/>
      <c r="J1951" s="218"/>
      <c r="K1951" s="218"/>
      <c r="L1951" s="223"/>
      <c r="M1951" s="224"/>
      <c r="N1951" s="225"/>
      <c r="O1951" s="225"/>
      <c r="P1951" s="225"/>
      <c r="Q1951" s="225"/>
      <c r="R1951" s="225"/>
      <c r="S1951" s="225"/>
      <c r="T1951" s="226"/>
      <c r="AT1951" s="227" t="s">
        <v>135</v>
      </c>
      <c r="AU1951" s="227" t="s">
        <v>82</v>
      </c>
      <c r="AV1951" s="14" t="s">
        <v>132</v>
      </c>
      <c r="AW1951" s="14" t="s">
        <v>30</v>
      </c>
      <c r="AX1951" s="14" t="s">
        <v>82</v>
      </c>
      <c r="AY1951" s="227" t="s">
        <v>125</v>
      </c>
    </row>
    <row r="1952" spans="1:65" s="2" customFormat="1" ht="24.2" customHeight="1">
      <c r="A1952" s="33"/>
      <c r="B1952" s="34"/>
      <c r="C1952" s="228" t="s">
        <v>1400</v>
      </c>
      <c r="D1952" s="228" t="s">
        <v>769</v>
      </c>
      <c r="E1952" s="229" t="s">
        <v>1401</v>
      </c>
      <c r="F1952" s="230" t="s">
        <v>1402</v>
      </c>
      <c r="G1952" s="231" t="s">
        <v>727</v>
      </c>
      <c r="H1952" s="232">
        <v>27.789000000000001</v>
      </c>
      <c r="I1952" s="233"/>
      <c r="J1952" s="234">
        <f>ROUND(I1952*H1952,2)</f>
        <v>0</v>
      </c>
      <c r="K1952" s="230" t="s">
        <v>130</v>
      </c>
      <c r="L1952" s="38"/>
      <c r="M1952" s="235" t="s">
        <v>1</v>
      </c>
      <c r="N1952" s="236" t="s">
        <v>39</v>
      </c>
      <c r="O1952" s="70"/>
      <c r="P1952" s="187">
        <f>O1952*H1952</f>
        <v>0</v>
      </c>
      <c r="Q1952" s="187">
        <v>0</v>
      </c>
      <c r="R1952" s="187">
        <f>Q1952*H1952</f>
        <v>0</v>
      </c>
      <c r="S1952" s="187">
        <v>0</v>
      </c>
      <c r="T1952" s="188">
        <f>S1952*H1952</f>
        <v>0</v>
      </c>
      <c r="U1952" s="33"/>
      <c r="V1952" s="33"/>
      <c r="W1952" s="33"/>
      <c r="X1952" s="33"/>
      <c r="Y1952" s="33"/>
      <c r="Z1952" s="33"/>
      <c r="AA1952" s="33"/>
      <c r="AB1952" s="33"/>
      <c r="AC1952" s="33"/>
      <c r="AD1952" s="33"/>
      <c r="AE1952" s="33"/>
      <c r="AR1952" s="189" t="s">
        <v>1289</v>
      </c>
      <c r="AT1952" s="189" t="s">
        <v>769</v>
      </c>
      <c r="AU1952" s="189" t="s">
        <v>82</v>
      </c>
      <c r="AY1952" s="16" t="s">
        <v>125</v>
      </c>
      <c r="BE1952" s="190">
        <f>IF(N1952="základní",J1952,0)</f>
        <v>0</v>
      </c>
      <c r="BF1952" s="190">
        <f>IF(N1952="snížená",J1952,0)</f>
        <v>0</v>
      </c>
      <c r="BG1952" s="190">
        <f>IF(N1952="zákl. přenesená",J1952,0)</f>
        <v>0</v>
      </c>
      <c r="BH1952" s="190">
        <f>IF(N1952="sníž. přenesená",J1952,0)</f>
        <v>0</v>
      </c>
      <c r="BI1952" s="190">
        <f>IF(N1952="nulová",J1952,0)</f>
        <v>0</v>
      </c>
      <c r="BJ1952" s="16" t="s">
        <v>82</v>
      </c>
      <c r="BK1952" s="190">
        <f>ROUND(I1952*H1952,2)</f>
        <v>0</v>
      </c>
      <c r="BL1952" s="16" t="s">
        <v>1289</v>
      </c>
      <c r="BM1952" s="189" t="s">
        <v>1403</v>
      </c>
    </row>
    <row r="1953" spans="1:65" s="2" customFormat="1" ht="48.75">
      <c r="A1953" s="33"/>
      <c r="B1953" s="34"/>
      <c r="C1953" s="35"/>
      <c r="D1953" s="191" t="s">
        <v>134</v>
      </c>
      <c r="E1953" s="35"/>
      <c r="F1953" s="192" t="s">
        <v>1404</v>
      </c>
      <c r="G1953" s="35"/>
      <c r="H1953" s="35"/>
      <c r="I1953" s="193"/>
      <c r="J1953" s="35"/>
      <c r="K1953" s="35"/>
      <c r="L1953" s="38"/>
      <c r="M1953" s="194"/>
      <c r="N1953" s="195"/>
      <c r="O1953" s="70"/>
      <c r="P1953" s="70"/>
      <c r="Q1953" s="70"/>
      <c r="R1953" s="70"/>
      <c r="S1953" s="70"/>
      <c r="T1953" s="71"/>
      <c r="U1953" s="33"/>
      <c r="V1953" s="33"/>
      <c r="W1953" s="33"/>
      <c r="X1953" s="33"/>
      <c r="Y1953" s="33"/>
      <c r="Z1953" s="33"/>
      <c r="AA1953" s="33"/>
      <c r="AB1953" s="33"/>
      <c r="AC1953" s="33"/>
      <c r="AD1953" s="33"/>
      <c r="AE1953" s="33"/>
      <c r="AT1953" s="16" t="s">
        <v>134</v>
      </c>
      <c r="AU1953" s="16" t="s">
        <v>82</v>
      </c>
    </row>
    <row r="1954" spans="1:65" s="12" customFormat="1">
      <c r="B1954" s="196"/>
      <c r="C1954" s="197"/>
      <c r="D1954" s="191" t="s">
        <v>135</v>
      </c>
      <c r="E1954" s="198" t="s">
        <v>1</v>
      </c>
      <c r="F1954" s="199" t="s">
        <v>1379</v>
      </c>
      <c r="G1954" s="197"/>
      <c r="H1954" s="198" t="s">
        <v>1</v>
      </c>
      <c r="I1954" s="200"/>
      <c r="J1954" s="197"/>
      <c r="K1954" s="197"/>
      <c r="L1954" s="201"/>
      <c r="M1954" s="202"/>
      <c r="N1954" s="203"/>
      <c r="O1954" s="203"/>
      <c r="P1954" s="203"/>
      <c r="Q1954" s="203"/>
      <c r="R1954" s="203"/>
      <c r="S1954" s="203"/>
      <c r="T1954" s="204"/>
      <c r="AT1954" s="205" t="s">
        <v>135</v>
      </c>
      <c r="AU1954" s="205" t="s">
        <v>82</v>
      </c>
      <c r="AV1954" s="12" t="s">
        <v>82</v>
      </c>
      <c r="AW1954" s="12" t="s">
        <v>30</v>
      </c>
      <c r="AX1954" s="12" t="s">
        <v>74</v>
      </c>
      <c r="AY1954" s="205" t="s">
        <v>125</v>
      </c>
    </row>
    <row r="1955" spans="1:65" s="13" customFormat="1">
      <c r="B1955" s="206"/>
      <c r="C1955" s="207"/>
      <c r="D1955" s="191" t="s">
        <v>135</v>
      </c>
      <c r="E1955" s="208" t="s">
        <v>1</v>
      </c>
      <c r="F1955" s="209" t="s">
        <v>1380</v>
      </c>
      <c r="G1955" s="207"/>
      <c r="H1955" s="210">
        <v>27.789000000000001</v>
      </c>
      <c r="I1955" s="211"/>
      <c r="J1955" s="207"/>
      <c r="K1955" s="207"/>
      <c r="L1955" s="212"/>
      <c r="M1955" s="213"/>
      <c r="N1955" s="214"/>
      <c r="O1955" s="214"/>
      <c r="P1955" s="214"/>
      <c r="Q1955" s="214"/>
      <c r="R1955" s="214"/>
      <c r="S1955" s="214"/>
      <c r="T1955" s="215"/>
      <c r="AT1955" s="216" t="s">
        <v>135</v>
      </c>
      <c r="AU1955" s="216" t="s">
        <v>82</v>
      </c>
      <c r="AV1955" s="13" t="s">
        <v>84</v>
      </c>
      <c r="AW1955" s="13" t="s">
        <v>30</v>
      </c>
      <c r="AX1955" s="13" t="s">
        <v>74</v>
      </c>
      <c r="AY1955" s="216" t="s">
        <v>125</v>
      </c>
    </row>
    <row r="1956" spans="1:65" s="14" customFormat="1">
      <c r="B1956" s="217"/>
      <c r="C1956" s="218"/>
      <c r="D1956" s="191" t="s">
        <v>135</v>
      </c>
      <c r="E1956" s="219" t="s">
        <v>1</v>
      </c>
      <c r="F1956" s="220" t="s">
        <v>138</v>
      </c>
      <c r="G1956" s="218"/>
      <c r="H1956" s="221">
        <v>27.789000000000001</v>
      </c>
      <c r="I1956" s="222"/>
      <c r="J1956" s="218"/>
      <c r="K1956" s="218"/>
      <c r="L1956" s="223"/>
      <c r="M1956" s="224"/>
      <c r="N1956" s="225"/>
      <c r="O1956" s="225"/>
      <c r="P1956" s="225"/>
      <c r="Q1956" s="225"/>
      <c r="R1956" s="225"/>
      <c r="S1956" s="225"/>
      <c r="T1956" s="226"/>
      <c r="AT1956" s="227" t="s">
        <v>135</v>
      </c>
      <c r="AU1956" s="227" t="s">
        <v>82</v>
      </c>
      <c r="AV1956" s="14" t="s">
        <v>132</v>
      </c>
      <c r="AW1956" s="14" t="s">
        <v>30</v>
      </c>
      <c r="AX1956" s="14" t="s">
        <v>82</v>
      </c>
      <c r="AY1956" s="227" t="s">
        <v>125</v>
      </c>
    </row>
    <row r="1957" spans="1:65" s="2" customFormat="1" ht="21.75" customHeight="1">
      <c r="A1957" s="33"/>
      <c r="B1957" s="34"/>
      <c r="C1957" s="228" t="s">
        <v>1405</v>
      </c>
      <c r="D1957" s="228" t="s">
        <v>769</v>
      </c>
      <c r="E1957" s="229" t="s">
        <v>1406</v>
      </c>
      <c r="F1957" s="230" t="s">
        <v>1407</v>
      </c>
      <c r="G1957" s="231" t="s">
        <v>727</v>
      </c>
      <c r="H1957" s="232">
        <v>190.4</v>
      </c>
      <c r="I1957" s="233"/>
      <c r="J1957" s="234">
        <f>ROUND(I1957*H1957,2)</f>
        <v>0</v>
      </c>
      <c r="K1957" s="230" t="s">
        <v>130</v>
      </c>
      <c r="L1957" s="38"/>
      <c r="M1957" s="235" t="s">
        <v>1</v>
      </c>
      <c r="N1957" s="236" t="s">
        <v>39</v>
      </c>
      <c r="O1957" s="70"/>
      <c r="P1957" s="187">
        <f>O1957*H1957</f>
        <v>0</v>
      </c>
      <c r="Q1957" s="187">
        <v>0</v>
      </c>
      <c r="R1957" s="187">
        <f>Q1957*H1957</f>
        <v>0</v>
      </c>
      <c r="S1957" s="187">
        <v>0</v>
      </c>
      <c r="T1957" s="188">
        <f>S1957*H1957</f>
        <v>0</v>
      </c>
      <c r="U1957" s="33"/>
      <c r="V1957" s="33"/>
      <c r="W1957" s="33"/>
      <c r="X1957" s="33"/>
      <c r="Y1957" s="33"/>
      <c r="Z1957" s="33"/>
      <c r="AA1957" s="33"/>
      <c r="AB1957" s="33"/>
      <c r="AC1957" s="33"/>
      <c r="AD1957" s="33"/>
      <c r="AE1957" s="33"/>
      <c r="AR1957" s="189" t="s">
        <v>1289</v>
      </c>
      <c r="AT1957" s="189" t="s">
        <v>769</v>
      </c>
      <c r="AU1957" s="189" t="s">
        <v>82</v>
      </c>
      <c r="AY1957" s="16" t="s">
        <v>125</v>
      </c>
      <c r="BE1957" s="190">
        <f>IF(N1957="základní",J1957,0)</f>
        <v>0</v>
      </c>
      <c r="BF1957" s="190">
        <f>IF(N1957="snížená",J1957,0)</f>
        <v>0</v>
      </c>
      <c r="BG1957" s="190">
        <f>IF(N1957="zákl. přenesená",J1957,0)</f>
        <v>0</v>
      </c>
      <c r="BH1957" s="190">
        <f>IF(N1957="sníž. přenesená",J1957,0)</f>
        <v>0</v>
      </c>
      <c r="BI1957" s="190">
        <f>IF(N1957="nulová",J1957,0)</f>
        <v>0</v>
      </c>
      <c r="BJ1957" s="16" t="s">
        <v>82</v>
      </c>
      <c r="BK1957" s="190">
        <f>ROUND(I1957*H1957,2)</f>
        <v>0</v>
      </c>
      <c r="BL1957" s="16" t="s">
        <v>1289</v>
      </c>
      <c r="BM1957" s="189" t="s">
        <v>1408</v>
      </c>
    </row>
    <row r="1958" spans="1:65" s="2" customFormat="1" ht="58.5">
      <c r="A1958" s="33"/>
      <c r="B1958" s="34"/>
      <c r="C1958" s="35"/>
      <c r="D1958" s="191" t="s">
        <v>134</v>
      </c>
      <c r="E1958" s="35"/>
      <c r="F1958" s="192" t="s">
        <v>1409</v>
      </c>
      <c r="G1958" s="35"/>
      <c r="H1958" s="35"/>
      <c r="I1958" s="193"/>
      <c r="J1958" s="35"/>
      <c r="K1958" s="35"/>
      <c r="L1958" s="38"/>
      <c r="M1958" s="194"/>
      <c r="N1958" s="195"/>
      <c r="O1958" s="70"/>
      <c r="P1958" s="70"/>
      <c r="Q1958" s="70"/>
      <c r="R1958" s="70"/>
      <c r="S1958" s="70"/>
      <c r="T1958" s="71"/>
      <c r="U1958" s="33"/>
      <c r="V1958" s="33"/>
      <c r="W1958" s="33"/>
      <c r="X1958" s="33"/>
      <c r="Y1958" s="33"/>
      <c r="Z1958" s="33"/>
      <c r="AA1958" s="33"/>
      <c r="AB1958" s="33"/>
      <c r="AC1958" s="33"/>
      <c r="AD1958" s="33"/>
      <c r="AE1958" s="33"/>
      <c r="AT1958" s="16" t="s">
        <v>134</v>
      </c>
      <c r="AU1958" s="16" t="s">
        <v>82</v>
      </c>
    </row>
    <row r="1959" spans="1:65" s="12" customFormat="1">
      <c r="B1959" s="196"/>
      <c r="C1959" s="197"/>
      <c r="D1959" s="191" t="s">
        <v>135</v>
      </c>
      <c r="E1959" s="198" t="s">
        <v>1</v>
      </c>
      <c r="F1959" s="199" t="s">
        <v>1410</v>
      </c>
      <c r="G1959" s="197"/>
      <c r="H1959" s="198" t="s">
        <v>1</v>
      </c>
      <c r="I1959" s="200"/>
      <c r="J1959" s="197"/>
      <c r="K1959" s="197"/>
      <c r="L1959" s="201"/>
      <c r="M1959" s="202"/>
      <c r="N1959" s="203"/>
      <c r="O1959" s="203"/>
      <c r="P1959" s="203"/>
      <c r="Q1959" s="203"/>
      <c r="R1959" s="203"/>
      <c r="S1959" s="203"/>
      <c r="T1959" s="204"/>
      <c r="AT1959" s="205" t="s">
        <v>135</v>
      </c>
      <c r="AU1959" s="205" t="s">
        <v>82</v>
      </c>
      <c r="AV1959" s="12" t="s">
        <v>82</v>
      </c>
      <c r="AW1959" s="12" t="s">
        <v>30</v>
      </c>
      <c r="AX1959" s="12" t="s">
        <v>74</v>
      </c>
      <c r="AY1959" s="205" t="s">
        <v>125</v>
      </c>
    </row>
    <row r="1960" spans="1:65" s="13" customFormat="1">
      <c r="B1960" s="206"/>
      <c r="C1960" s="207"/>
      <c r="D1960" s="191" t="s">
        <v>135</v>
      </c>
      <c r="E1960" s="208" t="s">
        <v>1</v>
      </c>
      <c r="F1960" s="209" t="s">
        <v>605</v>
      </c>
      <c r="G1960" s="207"/>
      <c r="H1960" s="210">
        <v>78</v>
      </c>
      <c r="I1960" s="211"/>
      <c r="J1960" s="207"/>
      <c r="K1960" s="207"/>
      <c r="L1960" s="212"/>
      <c r="M1960" s="213"/>
      <c r="N1960" s="214"/>
      <c r="O1960" s="214"/>
      <c r="P1960" s="214"/>
      <c r="Q1960" s="214"/>
      <c r="R1960" s="214"/>
      <c r="S1960" s="214"/>
      <c r="T1960" s="215"/>
      <c r="AT1960" s="216" t="s">
        <v>135</v>
      </c>
      <c r="AU1960" s="216" t="s">
        <v>82</v>
      </c>
      <c r="AV1960" s="13" t="s">
        <v>84</v>
      </c>
      <c r="AW1960" s="13" t="s">
        <v>30</v>
      </c>
      <c r="AX1960" s="13" t="s">
        <v>74</v>
      </c>
      <c r="AY1960" s="216" t="s">
        <v>125</v>
      </c>
    </row>
    <row r="1961" spans="1:65" s="12" customFormat="1">
      <c r="B1961" s="196"/>
      <c r="C1961" s="197"/>
      <c r="D1961" s="191" t="s">
        <v>135</v>
      </c>
      <c r="E1961" s="198" t="s">
        <v>1</v>
      </c>
      <c r="F1961" s="199" t="s">
        <v>1411</v>
      </c>
      <c r="G1961" s="197"/>
      <c r="H1961" s="198" t="s">
        <v>1</v>
      </c>
      <c r="I1961" s="200"/>
      <c r="J1961" s="197"/>
      <c r="K1961" s="197"/>
      <c r="L1961" s="201"/>
      <c r="M1961" s="202"/>
      <c r="N1961" s="203"/>
      <c r="O1961" s="203"/>
      <c r="P1961" s="203"/>
      <c r="Q1961" s="203"/>
      <c r="R1961" s="203"/>
      <c r="S1961" s="203"/>
      <c r="T1961" s="204"/>
      <c r="AT1961" s="205" t="s">
        <v>135</v>
      </c>
      <c r="AU1961" s="205" t="s">
        <v>82</v>
      </c>
      <c r="AV1961" s="12" t="s">
        <v>82</v>
      </c>
      <c r="AW1961" s="12" t="s">
        <v>30</v>
      </c>
      <c r="AX1961" s="12" t="s">
        <v>74</v>
      </c>
      <c r="AY1961" s="205" t="s">
        <v>125</v>
      </c>
    </row>
    <row r="1962" spans="1:65" s="13" customFormat="1">
      <c r="B1962" s="206"/>
      <c r="C1962" s="207"/>
      <c r="D1962" s="191" t="s">
        <v>135</v>
      </c>
      <c r="E1962" s="208" t="s">
        <v>1</v>
      </c>
      <c r="F1962" s="209" t="s">
        <v>1412</v>
      </c>
      <c r="G1962" s="207"/>
      <c r="H1962" s="210">
        <v>10</v>
      </c>
      <c r="I1962" s="211"/>
      <c r="J1962" s="207"/>
      <c r="K1962" s="207"/>
      <c r="L1962" s="212"/>
      <c r="M1962" s="213"/>
      <c r="N1962" s="214"/>
      <c r="O1962" s="214"/>
      <c r="P1962" s="214"/>
      <c r="Q1962" s="214"/>
      <c r="R1962" s="214"/>
      <c r="S1962" s="214"/>
      <c r="T1962" s="215"/>
      <c r="AT1962" s="216" t="s">
        <v>135</v>
      </c>
      <c r="AU1962" s="216" t="s">
        <v>82</v>
      </c>
      <c r="AV1962" s="13" t="s">
        <v>84</v>
      </c>
      <c r="AW1962" s="13" t="s">
        <v>30</v>
      </c>
      <c r="AX1962" s="13" t="s">
        <v>74</v>
      </c>
      <c r="AY1962" s="216" t="s">
        <v>125</v>
      </c>
    </row>
    <row r="1963" spans="1:65" s="12" customFormat="1">
      <c r="B1963" s="196"/>
      <c r="C1963" s="197"/>
      <c r="D1963" s="191" t="s">
        <v>135</v>
      </c>
      <c r="E1963" s="198" t="s">
        <v>1</v>
      </c>
      <c r="F1963" s="199" t="s">
        <v>1413</v>
      </c>
      <c r="G1963" s="197"/>
      <c r="H1963" s="198" t="s">
        <v>1</v>
      </c>
      <c r="I1963" s="200"/>
      <c r="J1963" s="197"/>
      <c r="K1963" s="197"/>
      <c r="L1963" s="201"/>
      <c r="M1963" s="202"/>
      <c r="N1963" s="203"/>
      <c r="O1963" s="203"/>
      <c r="P1963" s="203"/>
      <c r="Q1963" s="203"/>
      <c r="R1963" s="203"/>
      <c r="S1963" s="203"/>
      <c r="T1963" s="204"/>
      <c r="AT1963" s="205" t="s">
        <v>135</v>
      </c>
      <c r="AU1963" s="205" t="s">
        <v>82</v>
      </c>
      <c r="AV1963" s="12" t="s">
        <v>82</v>
      </c>
      <c r="AW1963" s="12" t="s">
        <v>30</v>
      </c>
      <c r="AX1963" s="12" t="s">
        <v>74</v>
      </c>
      <c r="AY1963" s="205" t="s">
        <v>125</v>
      </c>
    </row>
    <row r="1964" spans="1:65" s="13" customFormat="1">
      <c r="B1964" s="206"/>
      <c r="C1964" s="207"/>
      <c r="D1964" s="191" t="s">
        <v>135</v>
      </c>
      <c r="E1964" s="208" t="s">
        <v>1</v>
      </c>
      <c r="F1964" s="209" t="s">
        <v>1414</v>
      </c>
      <c r="G1964" s="207"/>
      <c r="H1964" s="210">
        <v>102.4</v>
      </c>
      <c r="I1964" s="211"/>
      <c r="J1964" s="207"/>
      <c r="K1964" s="207"/>
      <c r="L1964" s="212"/>
      <c r="M1964" s="213"/>
      <c r="N1964" s="214"/>
      <c r="O1964" s="214"/>
      <c r="P1964" s="214"/>
      <c r="Q1964" s="214"/>
      <c r="R1964" s="214"/>
      <c r="S1964" s="214"/>
      <c r="T1964" s="215"/>
      <c r="AT1964" s="216" t="s">
        <v>135</v>
      </c>
      <c r="AU1964" s="216" t="s">
        <v>82</v>
      </c>
      <c r="AV1964" s="13" t="s">
        <v>84</v>
      </c>
      <c r="AW1964" s="13" t="s">
        <v>30</v>
      </c>
      <c r="AX1964" s="13" t="s">
        <v>74</v>
      </c>
      <c r="AY1964" s="216" t="s">
        <v>125</v>
      </c>
    </row>
    <row r="1965" spans="1:65" s="14" customFormat="1">
      <c r="B1965" s="217"/>
      <c r="C1965" s="218"/>
      <c r="D1965" s="191" t="s">
        <v>135</v>
      </c>
      <c r="E1965" s="219" t="s">
        <v>1</v>
      </c>
      <c r="F1965" s="220" t="s">
        <v>138</v>
      </c>
      <c r="G1965" s="218"/>
      <c r="H1965" s="221">
        <v>190.4</v>
      </c>
      <c r="I1965" s="222"/>
      <c r="J1965" s="218"/>
      <c r="K1965" s="218"/>
      <c r="L1965" s="223"/>
      <c r="M1965" s="224"/>
      <c r="N1965" s="225"/>
      <c r="O1965" s="225"/>
      <c r="P1965" s="225"/>
      <c r="Q1965" s="225"/>
      <c r="R1965" s="225"/>
      <c r="S1965" s="225"/>
      <c r="T1965" s="226"/>
      <c r="AT1965" s="227" t="s">
        <v>135</v>
      </c>
      <c r="AU1965" s="227" t="s">
        <v>82</v>
      </c>
      <c r="AV1965" s="14" t="s">
        <v>132</v>
      </c>
      <c r="AW1965" s="14" t="s">
        <v>30</v>
      </c>
      <c r="AX1965" s="14" t="s">
        <v>82</v>
      </c>
      <c r="AY1965" s="227" t="s">
        <v>125</v>
      </c>
    </row>
    <row r="1966" spans="1:65" s="2" customFormat="1" ht="24.2" customHeight="1">
      <c r="A1966" s="33"/>
      <c r="B1966" s="34"/>
      <c r="C1966" s="228" t="s">
        <v>1415</v>
      </c>
      <c r="D1966" s="228" t="s">
        <v>769</v>
      </c>
      <c r="E1966" s="229" t="s">
        <v>1416</v>
      </c>
      <c r="F1966" s="230" t="s">
        <v>1417</v>
      </c>
      <c r="G1966" s="231" t="s">
        <v>727</v>
      </c>
      <c r="H1966" s="232">
        <v>3835.26</v>
      </c>
      <c r="I1966" s="233"/>
      <c r="J1966" s="234">
        <f>ROUND(I1966*H1966,2)</f>
        <v>0</v>
      </c>
      <c r="K1966" s="230" t="s">
        <v>130</v>
      </c>
      <c r="L1966" s="38"/>
      <c r="M1966" s="235" t="s">
        <v>1</v>
      </c>
      <c r="N1966" s="236" t="s">
        <v>39</v>
      </c>
      <c r="O1966" s="70"/>
      <c r="P1966" s="187">
        <f>O1966*H1966</f>
        <v>0</v>
      </c>
      <c r="Q1966" s="187">
        <v>0</v>
      </c>
      <c r="R1966" s="187">
        <f>Q1966*H1966</f>
        <v>0</v>
      </c>
      <c r="S1966" s="187">
        <v>0</v>
      </c>
      <c r="T1966" s="188">
        <f>S1966*H1966</f>
        <v>0</v>
      </c>
      <c r="U1966" s="33"/>
      <c r="V1966" s="33"/>
      <c r="W1966" s="33"/>
      <c r="X1966" s="33"/>
      <c r="Y1966" s="33"/>
      <c r="Z1966" s="33"/>
      <c r="AA1966" s="33"/>
      <c r="AB1966" s="33"/>
      <c r="AC1966" s="33"/>
      <c r="AD1966" s="33"/>
      <c r="AE1966" s="33"/>
      <c r="AR1966" s="189" t="s">
        <v>1289</v>
      </c>
      <c r="AT1966" s="189" t="s">
        <v>769</v>
      </c>
      <c r="AU1966" s="189" t="s">
        <v>82</v>
      </c>
      <c r="AY1966" s="16" t="s">
        <v>125</v>
      </c>
      <c r="BE1966" s="190">
        <f>IF(N1966="základní",J1966,0)</f>
        <v>0</v>
      </c>
      <c r="BF1966" s="190">
        <f>IF(N1966="snížená",J1966,0)</f>
        <v>0</v>
      </c>
      <c r="BG1966" s="190">
        <f>IF(N1966="zákl. přenesená",J1966,0)</f>
        <v>0</v>
      </c>
      <c r="BH1966" s="190">
        <f>IF(N1966="sníž. přenesená",J1966,0)</f>
        <v>0</v>
      </c>
      <c r="BI1966" s="190">
        <f>IF(N1966="nulová",J1966,0)</f>
        <v>0</v>
      </c>
      <c r="BJ1966" s="16" t="s">
        <v>82</v>
      </c>
      <c r="BK1966" s="190">
        <f>ROUND(I1966*H1966,2)</f>
        <v>0</v>
      </c>
      <c r="BL1966" s="16" t="s">
        <v>1289</v>
      </c>
      <c r="BM1966" s="189" t="s">
        <v>1418</v>
      </c>
    </row>
    <row r="1967" spans="1:65" s="2" customFormat="1" ht="58.5">
      <c r="A1967" s="33"/>
      <c r="B1967" s="34"/>
      <c r="C1967" s="35"/>
      <c r="D1967" s="191" t="s">
        <v>134</v>
      </c>
      <c r="E1967" s="35"/>
      <c r="F1967" s="192" t="s">
        <v>1419</v>
      </c>
      <c r="G1967" s="35"/>
      <c r="H1967" s="35"/>
      <c r="I1967" s="193"/>
      <c r="J1967" s="35"/>
      <c r="K1967" s="35"/>
      <c r="L1967" s="38"/>
      <c r="M1967" s="194"/>
      <c r="N1967" s="195"/>
      <c r="O1967" s="70"/>
      <c r="P1967" s="70"/>
      <c r="Q1967" s="70"/>
      <c r="R1967" s="70"/>
      <c r="S1967" s="70"/>
      <c r="T1967" s="71"/>
      <c r="U1967" s="33"/>
      <c r="V1967" s="33"/>
      <c r="W1967" s="33"/>
      <c r="X1967" s="33"/>
      <c r="Y1967" s="33"/>
      <c r="Z1967" s="33"/>
      <c r="AA1967" s="33"/>
      <c r="AB1967" s="33"/>
      <c r="AC1967" s="33"/>
      <c r="AD1967" s="33"/>
      <c r="AE1967" s="33"/>
      <c r="AT1967" s="16" t="s">
        <v>134</v>
      </c>
      <c r="AU1967" s="16" t="s">
        <v>82</v>
      </c>
    </row>
    <row r="1968" spans="1:65" s="12" customFormat="1">
      <c r="B1968" s="196"/>
      <c r="C1968" s="197"/>
      <c r="D1968" s="191" t="s">
        <v>135</v>
      </c>
      <c r="E1968" s="198" t="s">
        <v>1</v>
      </c>
      <c r="F1968" s="199" t="s">
        <v>1420</v>
      </c>
      <c r="G1968" s="197"/>
      <c r="H1968" s="198" t="s">
        <v>1</v>
      </c>
      <c r="I1968" s="200"/>
      <c r="J1968" s="197"/>
      <c r="K1968" s="197"/>
      <c r="L1968" s="201"/>
      <c r="M1968" s="202"/>
      <c r="N1968" s="203"/>
      <c r="O1968" s="203"/>
      <c r="P1968" s="203"/>
      <c r="Q1968" s="203"/>
      <c r="R1968" s="203"/>
      <c r="S1968" s="203"/>
      <c r="T1968" s="204"/>
      <c r="AT1968" s="205" t="s">
        <v>135</v>
      </c>
      <c r="AU1968" s="205" t="s">
        <v>82</v>
      </c>
      <c r="AV1968" s="12" t="s">
        <v>82</v>
      </c>
      <c r="AW1968" s="12" t="s">
        <v>30</v>
      </c>
      <c r="AX1968" s="12" t="s">
        <v>74</v>
      </c>
      <c r="AY1968" s="205" t="s">
        <v>125</v>
      </c>
    </row>
    <row r="1969" spans="1:65" s="13" customFormat="1">
      <c r="B1969" s="206"/>
      <c r="C1969" s="207"/>
      <c r="D1969" s="191" t="s">
        <v>135</v>
      </c>
      <c r="E1969" s="208" t="s">
        <v>1</v>
      </c>
      <c r="F1969" s="209" t="s">
        <v>1421</v>
      </c>
      <c r="G1969" s="207"/>
      <c r="H1969" s="210">
        <v>3835.26</v>
      </c>
      <c r="I1969" s="211"/>
      <c r="J1969" s="207"/>
      <c r="K1969" s="207"/>
      <c r="L1969" s="212"/>
      <c r="M1969" s="213"/>
      <c r="N1969" s="214"/>
      <c r="O1969" s="214"/>
      <c r="P1969" s="214"/>
      <c r="Q1969" s="214"/>
      <c r="R1969" s="214"/>
      <c r="S1969" s="214"/>
      <c r="T1969" s="215"/>
      <c r="AT1969" s="216" t="s">
        <v>135</v>
      </c>
      <c r="AU1969" s="216" t="s">
        <v>82</v>
      </c>
      <c r="AV1969" s="13" t="s">
        <v>84</v>
      </c>
      <c r="AW1969" s="13" t="s">
        <v>30</v>
      </c>
      <c r="AX1969" s="13" t="s">
        <v>74</v>
      </c>
      <c r="AY1969" s="216" t="s">
        <v>125</v>
      </c>
    </row>
    <row r="1970" spans="1:65" s="14" customFormat="1">
      <c r="B1970" s="217"/>
      <c r="C1970" s="218"/>
      <c r="D1970" s="191" t="s">
        <v>135</v>
      </c>
      <c r="E1970" s="219" t="s">
        <v>1</v>
      </c>
      <c r="F1970" s="220" t="s">
        <v>138</v>
      </c>
      <c r="G1970" s="218"/>
      <c r="H1970" s="221">
        <v>3835.26</v>
      </c>
      <c r="I1970" s="222"/>
      <c r="J1970" s="218"/>
      <c r="K1970" s="218"/>
      <c r="L1970" s="223"/>
      <c r="M1970" s="224"/>
      <c r="N1970" s="225"/>
      <c r="O1970" s="225"/>
      <c r="P1970" s="225"/>
      <c r="Q1970" s="225"/>
      <c r="R1970" s="225"/>
      <c r="S1970" s="225"/>
      <c r="T1970" s="226"/>
      <c r="AT1970" s="227" t="s">
        <v>135</v>
      </c>
      <c r="AU1970" s="227" t="s">
        <v>82</v>
      </c>
      <c r="AV1970" s="14" t="s">
        <v>132</v>
      </c>
      <c r="AW1970" s="14" t="s">
        <v>30</v>
      </c>
      <c r="AX1970" s="14" t="s">
        <v>82</v>
      </c>
      <c r="AY1970" s="227" t="s">
        <v>125</v>
      </c>
    </row>
    <row r="1971" spans="1:65" s="2" customFormat="1" ht="16.5" customHeight="1">
      <c r="A1971" s="33"/>
      <c r="B1971" s="34"/>
      <c r="C1971" s="228" t="s">
        <v>1422</v>
      </c>
      <c r="D1971" s="228" t="s">
        <v>769</v>
      </c>
      <c r="E1971" s="229" t="s">
        <v>1423</v>
      </c>
      <c r="F1971" s="230" t="s">
        <v>1424</v>
      </c>
      <c r="G1971" s="231" t="s">
        <v>727</v>
      </c>
      <c r="H1971" s="232">
        <v>1.2</v>
      </c>
      <c r="I1971" s="233"/>
      <c r="J1971" s="234">
        <f>ROUND(I1971*H1971,2)</f>
        <v>0</v>
      </c>
      <c r="K1971" s="230" t="s">
        <v>130</v>
      </c>
      <c r="L1971" s="38"/>
      <c r="M1971" s="235" t="s">
        <v>1</v>
      </c>
      <c r="N1971" s="236" t="s">
        <v>39</v>
      </c>
      <c r="O1971" s="70"/>
      <c r="P1971" s="187">
        <f>O1971*H1971</f>
        <v>0</v>
      </c>
      <c r="Q1971" s="187">
        <v>0</v>
      </c>
      <c r="R1971" s="187">
        <f>Q1971*H1971</f>
        <v>0</v>
      </c>
      <c r="S1971" s="187">
        <v>0</v>
      </c>
      <c r="T1971" s="188">
        <f>S1971*H1971</f>
        <v>0</v>
      </c>
      <c r="U1971" s="33"/>
      <c r="V1971" s="33"/>
      <c r="W1971" s="33"/>
      <c r="X1971" s="33"/>
      <c r="Y1971" s="33"/>
      <c r="Z1971" s="33"/>
      <c r="AA1971" s="33"/>
      <c r="AB1971" s="33"/>
      <c r="AC1971" s="33"/>
      <c r="AD1971" s="33"/>
      <c r="AE1971" s="33"/>
      <c r="AR1971" s="189" t="s">
        <v>132</v>
      </c>
      <c r="AT1971" s="189" t="s">
        <v>769</v>
      </c>
      <c r="AU1971" s="189" t="s">
        <v>82</v>
      </c>
      <c r="AY1971" s="16" t="s">
        <v>125</v>
      </c>
      <c r="BE1971" s="190">
        <f>IF(N1971="základní",J1971,0)</f>
        <v>0</v>
      </c>
      <c r="BF1971" s="190">
        <f>IF(N1971="snížená",J1971,0)</f>
        <v>0</v>
      </c>
      <c r="BG1971" s="190">
        <f>IF(N1971="zákl. přenesená",J1971,0)</f>
        <v>0</v>
      </c>
      <c r="BH1971" s="190">
        <f>IF(N1971="sníž. přenesená",J1971,0)</f>
        <v>0</v>
      </c>
      <c r="BI1971" s="190">
        <f>IF(N1971="nulová",J1971,0)</f>
        <v>0</v>
      </c>
      <c r="BJ1971" s="16" t="s">
        <v>82</v>
      </c>
      <c r="BK1971" s="190">
        <f>ROUND(I1971*H1971,2)</f>
        <v>0</v>
      </c>
      <c r="BL1971" s="16" t="s">
        <v>132</v>
      </c>
      <c r="BM1971" s="189" t="s">
        <v>1425</v>
      </c>
    </row>
    <row r="1972" spans="1:65" s="2" customFormat="1" ht="58.5">
      <c r="A1972" s="33"/>
      <c r="B1972" s="34"/>
      <c r="C1972" s="35"/>
      <c r="D1972" s="191" t="s">
        <v>134</v>
      </c>
      <c r="E1972" s="35"/>
      <c r="F1972" s="192" t="s">
        <v>1426</v>
      </c>
      <c r="G1972" s="35"/>
      <c r="H1972" s="35"/>
      <c r="I1972" s="193"/>
      <c r="J1972" s="35"/>
      <c r="K1972" s="35"/>
      <c r="L1972" s="38"/>
      <c r="M1972" s="194"/>
      <c r="N1972" s="195"/>
      <c r="O1972" s="70"/>
      <c r="P1972" s="70"/>
      <c r="Q1972" s="70"/>
      <c r="R1972" s="70"/>
      <c r="S1972" s="70"/>
      <c r="T1972" s="71"/>
      <c r="U1972" s="33"/>
      <c r="V1972" s="33"/>
      <c r="W1972" s="33"/>
      <c r="X1972" s="33"/>
      <c r="Y1972" s="33"/>
      <c r="Z1972" s="33"/>
      <c r="AA1972" s="33"/>
      <c r="AB1972" s="33"/>
      <c r="AC1972" s="33"/>
      <c r="AD1972" s="33"/>
      <c r="AE1972" s="33"/>
      <c r="AT1972" s="16" t="s">
        <v>134</v>
      </c>
      <c r="AU1972" s="16" t="s">
        <v>82</v>
      </c>
    </row>
    <row r="1973" spans="1:65" s="13" customFormat="1">
      <c r="B1973" s="206"/>
      <c r="C1973" s="207"/>
      <c r="D1973" s="191" t="s">
        <v>135</v>
      </c>
      <c r="E1973" s="208" t="s">
        <v>1</v>
      </c>
      <c r="F1973" s="209" t="s">
        <v>1427</v>
      </c>
      <c r="G1973" s="207"/>
      <c r="H1973" s="210">
        <v>1.2</v>
      </c>
      <c r="I1973" s="211"/>
      <c r="J1973" s="207"/>
      <c r="K1973" s="207"/>
      <c r="L1973" s="212"/>
      <c r="M1973" s="213"/>
      <c r="N1973" s="214"/>
      <c r="O1973" s="214"/>
      <c r="P1973" s="214"/>
      <c r="Q1973" s="214"/>
      <c r="R1973" s="214"/>
      <c r="S1973" s="214"/>
      <c r="T1973" s="215"/>
      <c r="AT1973" s="216" t="s">
        <v>135</v>
      </c>
      <c r="AU1973" s="216" t="s">
        <v>82</v>
      </c>
      <c r="AV1973" s="13" t="s">
        <v>84</v>
      </c>
      <c r="AW1973" s="13" t="s">
        <v>30</v>
      </c>
      <c r="AX1973" s="13" t="s">
        <v>74</v>
      </c>
      <c r="AY1973" s="216" t="s">
        <v>125</v>
      </c>
    </row>
    <row r="1974" spans="1:65" s="14" customFormat="1">
      <c r="B1974" s="217"/>
      <c r="C1974" s="218"/>
      <c r="D1974" s="191" t="s">
        <v>135</v>
      </c>
      <c r="E1974" s="219" t="s">
        <v>1</v>
      </c>
      <c r="F1974" s="220" t="s">
        <v>138</v>
      </c>
      <c r="G1974" s="218"/>
      <c r="H1974" s="221">
        <v>1.2</v>
      </c>
      <c r="I1974" s="222"/>
      <c r="J1974" s="218"/>
      <c r="K1974" s="218"/>
      <c r="L1974" s="223"/>
      <c r="M1974" s="224"/>
      <c r="N1974" s="225"/>
      <c r="O1974" s="225"/>
      <c r="P1974" s="225"/>
      <c r="Q1974" s="225"/>
      <c r="R1974" s="225"/>
      <c r="S1974" s="225"/>
      <c r="T1974" s="226"/>
      <c r="AT1974" s="227" t="s">
        <v>135</v>
      </c>
      <c r="AU1974" s="227" t="s">
        <v>82</v>
      </c>
      <c r="AV1974" s="14" t="s">
        <v>132</v>
      </c>
      <c r="AW1974" s="14" t="s">
        <v>30</v>
      </c>
      <c r="AX1974" s="14" t="s">
        <v>82</v>
      </c>
      <c r="AY1974" s="227" t="s">
        <v>125</v>
      </c>
    </row>
    <row r="1975" spans="1:65" s="2" customFormat="1" ht="24.2" customHeight="1">
      <c r="A1975" s="33"/>
      <c r="B1975" s="34"/>
      <c r="C1975" s="228" t="s">
        <v>1428</v>
      </c>
      <c r="D1975" s="228" t="s">
        <v>769</v>
      </c>
      <c r="E1975" s="229" t="s">
        <v>1429</v>
      </c>
      <c r="F1975" s="230" t="s">
        <v>1430</v>
      </c>
      <c r="G1975" s="231" t="s">
        <v>727</v>
      </c>
      <c r="H1975" s="232">
        <v>50.4</v>
      </c>
      <c r="I1975" s="233"/>
      <c r="J1975" s="234">
        <f>ROUND(I1975*H1975,2)</f>
        <v>0</v>
      </c>
      <c r="K1975" s="230" t="s">
        <v>130</v>
      </c>
      <c r="L1975" s="38"/>
      <c r="M1975" s="235" t="s">
        <v>1</v>
      </c>
      <c r="N1975" s="236" t="s">
        <v>39</v>
      </c>
      <c r="O1975" s="70"/>
      <c r="P1975" s="187">
        <f>O1975*H1975</f>
        <v>0</v>
      </c>
      <c r="Q1975" s="187">
        <v>0</v>
      </c>
      <c r="R1975" s="187">
        <f>Q1975*H1975</f>
        <v>0</v>
      </c>
      <c r="S1975" s="187">
        <v>0</v>
      </c>
      <c r="T1975" s="188">
        <f>S1975*H1975</f>
        <v>0</v>
      </c>
      <c r="U1975" s="33"/>
      <c r="V1975" s="33"/>
      <c r="W1975" s="33"/>
      <c r="X1975" s="33"/>
      <c r="Y1975" s="33"/>
      <c r="Z1975" s="33"/>
      <c r="AA1975" s="33"/>
      <c r="AB1975" s="33"/>
      <c r="AC1975" s="33"/>
      <c r="AD1975" s="33"/>
      <c r="AE1975" s="33"/>
      <c r="AR1975" s="189" t="s">
        <v>1289</v>
      </c>
      <c r="AT1975" s="189" t="s">
        <v>769</v>
      </c>
      <c r="AU1975" s="189" t="s">
        <v>82</v>
      </c>
      <c r="AY1975" s="16" t="s">
        <v>125</v>
      </c>
      <c r="BE1975" s="190">
        <f>IF(N1975="základní",J1975,0)</f>
        <v>0</v>
      </c>
      <c r="BF1975" s="190">
        <f>IF(N1975="snížená",J1975,0)</f>
        <v>0</v>
      </c>
      <c r="BG1975" s="190">
        <f>IF(N1975="zákl. přenesená",J1975,0)</f>
        <v>0</v>
      </c>
      <c r="BH1975" s="190">
        <f>IF(N1975="sníž. přenesená",J1975,0)</f>
        <v>0</v>
      </c>
      <c r="BI1975" s="190">
        <f>IF(N1975="nulová",J1975,0)</f>
        <v>0</v>
      </c>
      <c r="BJ1975" s="16" t="s">
        <v>82</v>
      </c>
      <c r="BK1975" s="190">
        <f>ROUND(I1975*H1975,2)</f>
        <v>0</v>
      </c>
      <c r="BL1975" s="16" t="s">
        <v>1289</v>
      </c>
      <c r="BM1975" s="189" t="s">
        <v>1431</v>
      </c>
    </row>
    <row r="1976" spans="1:65" s="2" customFormat="1" ht="58.5">
      <c r="A1976" s="33"/>
      <c r="B1976" s="34"/>
      <c r="C1976" s="35"/>
      <c r="D1976" s="191" t="s">
        <v>134</v>
      </c>
      <c r="E1976" s="35"/>
      <c r="F1976" s="192" t="s">
        <v>1432</v>
      </c>
      <c r="G1976" s="35"/>
      <c r="H1976" s="35"/>
      <c r="I1976" s="193"/>
      <c r="J1976" s="35"/>
      <c r="K1976" s="35"/>
      <c r="L1976" s="38"/>
      <c r="M1976" s="194"/>
      <c r="N1976" s="195"/>
      <c r="O1976" s="70"/>
      <c r="P1976" s="70"/>
      <c r="Q1976" s="70"/>
      <c r="R1976" s="70"/>
      <c r="S1976" s="70"/>
      <c r="T1976" s="71"/>
      <c r="U1976" s="33"/>
      <c r="V1976" s="33"/>
      <c r="W1976" s="33"/>
      <c r="X1976" s="33"/>
      <c r="Y1976" s="33"/>
      <c r="Z1976" s="33"/>
      <c r="AA1976" s="33"/>
      <c r="AB1976" s="33"/>
      <c r="AC1976" s="33"/>
      <c r="AD1976" s="33"/>
      <c r="AE1976" s="33"/>
      <c r="AT1976" s="16" t="s">
        <v>134</v>
      </c>
      <c r="AU1976" s="16" t="s">
        <v>82</v>
      </c>
    </row>
    <row r="1977" spans="1:65" s="12" customFormat="1">
      <c r="B1977" s="196"/>
      <c r="C1977" s="197"/>
      <c r="D1977" s="191" t="s">
        <v>135</v>
      </c>
      <c r="E1977" s="198" t="s">
        <v>1</v>
      </c>
      <c r="F1977" s="199" t="s">
        <v>1433</v>
      </c>
      <c r="G1977" s="197"/>
      <c r="H1977" s="198" t="s">
        <v>1</v>
      </c>
      <c r="I1977" s="200"/>
      <c r="J1977" s="197"/>
      <c r="K1977" s="197"/>
      <c r="L1977" s="201"/>
      <c r="M1977" s="202"/>
      <c r="N1977" s="203"/>
      <c r="O1977" s="203"/>
      <c r="P1977" s="203"/>
      <c r="Q1977" s="203"/>
      <c r="R1977" s="203"/>
      <c r="S1977" s="203"/>
      <c r="T1977" s="204"/>
      <c r="AT1977" s="205" t="s">
        <v>135</v>
      </c>
      <c r="AU1977" s="205" t="s">
        <v>82</v>
      </c>
      <c r="AV1977" s="12" t="s">
        <v>82</v>
      </c>
      <c r="AW1977" s="12" t="s">
        <v>30</v>
      </c>
      <c r="AX1977" s="12" t="s">
        <v>74</v>
      </c>
      <c r="AY1977" s="205" t="s">
        <v>125</v>
      </c>
    </row>
    <row r="1978" spans="1:65" s="13" customFormat="1">
      <c r="B1978" s="206"/>
      <c r="C1978" s="207"/>
      <c r="D1978" s="191" t="s">
        <v>135</v>
      </c>
      <c r="E1978" s="208" t="s">
        <v>1</v>
      </c>
      <c r="F1978" s="209" t="s">
        <v>1434</v>
      </c>
      <c r="G1978" s="207"/>
      <c r="H1978" s="210">
        <v>50.4</v>
      </c>
      <c r="I1978" s="211"/>
      <c r="J1978" s="207"/>
      <c r="K1978" s="207"/>
      <c r="L1978" s="212"/>
      <c r="M1978" s="213"/>
      <c r="N1978" s="214"/>
      <c r="O1978" s="214"/>
      <c r="P1978" s="214"/>
      <c r="Q1978" s="214"/>
      <c r="R1978" s="214"/>
      <c r="S1978" s="214"/>
      <c r="T1978" s="215"/>
      <c r="AT1978" s="216" t="s">
        <v>135</v>
      </c>
      <c r="AU1978" s="216" t="s">
        <v>82</v>
      </c>
      <c r="AV1978" s="13" t="s">
        <v>84</v>
      </c>
      <c r="AW1978" s="13" t="s">
        <v>30</v>
      </c>
      <c r="AX1978" s="13" t="s">
        <v>74</v>
      </c>
      <c r="AY1978" s="216" t="s">
        <v>125</v>
      </c>
    </row>
    <row r="1979" spans="1:65" s="14" customFormat="1">
      <c r="B1979" s="217"/>
      <c r="C1979" s="218"/>
      <c r="D1979" s="191" t="s">
        <v>135</v>
      </c>
      <c r="E1979" s="219" t="s">
        <v>1</v>
      </c>
      <c r="F1979" s="220" t="s">
        <v>138</v>
      </c>
      <c r="G1979" s="218"/>
      <c r="H1979" s="221">
        <v>50.4</v>
      </c>
      <c r="I1979" s="222"/>
      <c r="J1979" s="218"/>
      <c r="K1979" s="218"/>
      <c r="L1979" s="223"/>
      <c r="M1979" s="237"/>
      <c r="N1979" s="238"/>
      <c r="O1979" s="238"/>
      <c r="P1979" s="238"/>
      <c r="Q1979" s="238"/>
      <c r="R1979" s="238"/>
      <c r="S1979" s="238"/>
      <c r="T1979" s="239"/>
      <c r="AT1979" s="227" t="s">
        <v>135</v>
      </c>
      <c r="AU1979" s="227" t="s">
        <v>82</v>
      </c>
      <c r="AV1979" s="14" t="s">
        <v>132</v>
      </c>
      <c r="AW1979" s="14" t="s">
        <v>30</v>
      </c>
      <c r="AX1979" s="14" t="s">
        <v>82</v>
      </c>
      <c r="AY1979" s="227" t="s">
        <v>125</v>
      </c>
    </row>
    <row r="1980" spans="1:65" s="2" customFormat="1" ht="6.95" customHeight="1">
      <c r="A1980" s="33"/>
      <c r="B1980" s="53"/>
      <c r="C1980" s="54"/>
      <c r="D1980" s="54"/>
      <c r="E1980" s="54"/>
      <c r="F1980" s="54"/>
      <c r="G1980" s="54"/>
      <c r="H1980" s="54"/>
      <c r="I1980" s="54"/>
      <c r="J1980" s="54"/>
      <c r="K1980" s="54"/>
      <c r="L1980" s="38"/>
      <c r="M1980" s="33"/>
      <c r="O1980" s="33"/>
      <c r="P1980" s="33"/>
      <c r="Q1980" s="33"/>
      <c r="R1980" s="33"/>
      <c r="S1980" s="33"/>
      <c r="T1980" s="33"/>
      <c r="U1980" s="33"/>
      <c r="V1980" s="33"/>
      <c r="W1980" s="33"/>
      <c r="X1980" s="33"/>
      <c r="Y1980" s="33"/>
      <c r="Z1980" s="33"/>
      <c r="AA1980" s="33"/>
      <c r="AB1980" s="33"/>
      <c r="AC1980" s="33"/>
      <c r="AD1980" s="33"/>
      <c r="AE1980" s="33"/>
    </row>
  </sheetData>
  <sheetProtection password="CF50" sheet="1" objects="1" scenarios="1" formatColumns="0" formatRows="0" autoFilter="0"/>
  <autoFilter ref="C120:K1979" xr:uid="{00000000-0009-0000-0000-00000100000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031"/>
  <sheetViews>
    <sheetView showGridLines="0" workbookViewId="0">
      <selection activeCell="W360" sqref="W360"/>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2"/>
      <c r="M2" s="242"/>
      <c r="N2" s="242"/>
      <c r="O2" s="242"/>
      <c r="P2" s="242"/>
      <c r="Q2" s="242"/>
      <c r="R2" s="242"/>
      <c r="S2" s="242"/>
      <c r="T2" s="242"/>
      <c r="U2" s="242"/>
      <c r="V2" s="242"/>
      <c r="AT2" s="16" t="s">
        <v>87</v>
      </c>
    </row>
    <row r="3" spans="1:46" s="1" customFormat="1" ht="6.95" customHeight="1">
      <c r="B3" s="107"/>
      <c r="C3" s="108"/>
      <c r="D3" s="108"/>
      <c r="E3" s="108"/>
      <c r="F3" s="108"/>
      <c r="G3" s="108"/>
      <c r="H3" s="108"/>
      <c r="I3" s="108"/>
      <c r="J3" s="108"/>
      <c r="K3" s="108"/>
      <c r="L3" s="19"/>
      <c r="AT3" s="16" t="s">
        <v>84</v>
      </c>
    </row>
    <row r="4" spans="1:46" s="1" customFormat="1" ht="24.95" customHeight="1">
      <c r="B4" s="19"/>
      <c r="D4" s="109" t="s">
        <v>97</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6" t="str">
        <f>'Rekapitulace stavby'!K6</f>
        <v>Oprava výhybek a kolejí žst. Nymburk hl. n.</v>
      </c>
      <c r="F7" s="287"/>
      <c r="G7" s="287"/>
      <c r="H7" s="287"/>
      <c r="L7" s="19"/>
    </row>
    <row r="8" spans="1:46" s="2" customFormat="1" ht="12" customHeight="1">
      <c r="A8" s="33"/>
      <c r="B8" s="38"/>
      <c r="C8" s="33"/>
      <c r="D8" s="111" t="s">
        <v>98</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8" t="s">
        <v>1435</v>
      </c>
      <c r="F9" s="289"/>
      <c r="G9" s="289"/>
      <c r="H9" s="289"/>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f>'Rekapitulace stavby'!AN8</f>
        <v>45019</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25</v>
      </c>
      <c r="F15" s="33"/>
      <c r="G15" s="33"/>
      <c r="H15" s="33"/>
      <c r="I15" s="111" t="s">
        <v>26</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27</v>
      </c>
      <c r="E17" s="33"/>
      <c r="F17" s="33"/>
      <c r="G17" s="33"/>
      <c r="H17" s="33"/>
      <c r="I17" s="111" t="s">
        <v>24</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90" t="str">
        <f>'Rekapitulace stavby'!E14</f>
        <v>Vyplň údaj</v>
      </c>
      <c r="F18" s="291"/>
      <c r="G18" s="291"/>
      <c r="H18" s="291"/>
      <c r="I18" s="111" t="s">
        <v>26</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29</v>
      </c>
      <c r="E20" s="33"/>
      <c r="F20" s="33"/>
      <c r="G20" s="33"/>
      <c r="H20" s="33"/>
      <c r="I20" s="111" t="s">
        <v>24</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26</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31</v>
      </c>
      <c r="E23" s="33"/>
      <c r="F23" s="33"/>
      <c r="G23" s="33"/>
      <c r="H23" s="33"/>
      <c r="I23" s="111" t="s">
        <v>24</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32</v>
      </c>
      <c r="F24" s="33"/>
      <c r="G24" s="33"/>
      <c r="H24" s="33"/>
      <c r="I24" s="111" t="s">
        <v>26</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33</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2" t="s">
        <v>1</v>
      </c>
      <c r="F27" s="292"/>
      <c r="G27" s="292"/>
      <c r="H27" s="292"/>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34</v>
      </c>
      <c r="E30" s="33"/>
      <c r="F30" s="33"/>
      <c r="G30" s="33"/>
      <c r="H30" s="33"/>
      <c r="I30" s="33"/>
      <c r="J30" s="119">
        <f>ROUND(J121,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36</v>
      </c>
      <c r="G32" s="33"/>
      <c r="H32" s="33"/>
      <c r="I32" s="120" t="s">
        <v>35</v>
      </c>
      <c r="J32" s="120" t="s">
        <v>37</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38</v>
      </c>
      <c r="E33" s="111" t="s">
        <v>39</v>
      </c>
      <c r="F33" s="122">
        <f>ROUND((SUM(BE121:BE1030)),  2)</f>
        <v>0</v>
      </c>
      <c r="G33" s="33"/>
      <c r="H33" s="33"/>
      <c r="I33" s="123">
        <v>0.21</v>
      </c>
      <c r="J33" s="122">
        <f>ROUND(((SUM(BE121:BE1030))*I33),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40</v>
      </c>
      <c r="F34" s="122">
        <f>ROUND((SUM(BF121:BF1030)),  2)</f>
        <v>0</v>
      </c>
      <c r="G34" s="33"/>
      <c r="H34" s="33"/>
      <c r="I34" s="123">
        <v>0.15</v>
      </c>
      <c r="J34" s="122">
        <f>ROUND(((SUM(BF121:BF1030))*I34),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41</v>
      </c>
      <c r="F35" s="122">
        <f>ROUND((SUM(BG121:BG1030)),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42</v>
      </c>
      <c r="F36" s="122">
        <f>ROUND((SUM(BH121:BH1030)),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43</v>
      </c>
      <c r="F37" s="122">
        <f>ROUND((SUM(BI121:BI1030)),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44</v>
      </c>
      <c r="E39" s="126"/>
      <c r="F39" s="126"/>
      <c r="G39" s="127" t="s">
        <v>45</v>
      </c>
      <c r="H39" s="128" t="s">
        <v>46</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47</v>
      </c>
      <c r="E50" s="132"/>
      <c r="F50" s="132"/>
      <c r="G50" s="131" t="s">
        <v>48</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49</v>
      </c>
      <c r="E61" s="134"/>
      <c r="F61" s="135" t="s">
        <v>50</v>
      </c>
      <c r="G61" s="133" t="s">
        <v>49</v>
      </c>
      <c r="H61" s="134"/>
      <c r="I61" s="134"/>
      <c r="J61" s="136" t="s">
        <v>50</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51</v>
      </c>
      <c r="E65" s="137"/>
      <c r="F65" s="137"/>
      <c r="G65" s="131" t="s">
        <v>52</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49</v>
      </c>
      <c r="E76" s="134"/>
      <c r="F76" s="135" t="s">
        <v>50</v>
      </c>
      <c r="G76" s="133" t="s">
        <v>49</v>
      </c>
      <c r="H76" s="134"/>
      <c r="I76" s="134"/>
      <c r="J76" s="136" t="s">
        <v>50</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4" t="str">
        <f>E7</f>
        <v>Oprava výhybek a kolejí žst. Nymburk hl. n.</v>
      </c>
      <c r="F85" s="285"/>
      <c r="G85" s="285"/>
      <c r="H85" s="285"/>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72" t="str">
        <f>E9</f>
        <v>SO 02 - Oprava SK č.1,2 a v.č.21,22,47,48</v>
      </c>
      <c r="F87" s="283"/>
      <c r="G87" s="283"/>
      <c r="H87" s="283"/>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f>IF(J12="","",J12)</f>
        <v>45019</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23</v>
      </c>
      <c r="D91" s="35"/>
      <c r="E91" s="35"/>
      <c r="F91" s="26" t="str">
        <f>E15</f>
        <v>Zimola Bohumil</v>
      </c>
      <c r="G91" s="35"/>
      <c r="H91" s="35"/>
      <c r="I91" s="28" t="s">
        <v>29</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27</v>
      </c>
      <c r="D92" s="35"/>
      <c r="E92" s="35"/>
      <c r="F92" s="26" t="str">
        <f>IF(E18="","",E18)</f>
        <v>Vyplň údaj</v>
      </c>
      <c r="G92" s="35"/>
      <c r="H92" s="35"/>
      <c r="I92" s="28" t="s">
        <v>31</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101</v>
      </c>
      <c r="D94" s="143"/>
      <c r="E94" s="143"/>
      <c r="F94" s="143"/>
      <c r="G94" s="143"/>
      <c r="H94" s="143"/>
      <c r="I94" s="143"/>
      <c r="J94" s="144" t="s">
        <v>102</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103</v>
      </c>
      <c r="D96" s="35"/>
      <c r="E96" s="35"/>
      <c r="F96" s="35"/>
      <c r="G96" s="35"/>
      <c r="H96" s="35"/>
      <c r="I96" s="35"/>
      <c r="J96" s="83">
        <f>J121</f>
        <v>0</v>
      </c>
      <c r="K96" s="35"/>
      <c r="L96" s="50"/>
      <c r="S96" s="33"/>
      <c r="T96" s="33"/>
      <c r="U96" s="33"/>
      <c r="V96" s="33"/>
      <c r="W96" s="33"/>
      <c r="X96" s="33"/>
      <c r="Y96" s="33"/>
      <c r="Z96" s="33"/>
      <c r="AA96" s="33"/>
      <c r="AB96" s="33"/>
      <c r="AC96" s="33"/>
      <c r="AD96" s="33"/>
      <c r="AE96" s="33"/>
      <c r="AU96" s="16" t="s">
        <v>104</v>
      </c>
    </row>
    <row r="97" spans="1:31" s="9" customFormat="1" ht="24.95" customHeight="1">
      <c r="B97" s="146"/>
      <c r="C97" s="147"/>
      <c r="D97" s="148" t="s">
        <v>105</v>
      </c>
      <c r="E97" s="149"/>
      <c r="F97" s="149"/>
      <c r="G97" s="149"/>
      <c r="H97" s="149"/>
      <c r="I97" s="149"/>
      <c r="J97" s="150">
        <f>J122</f>
        <v>0</v>
      </c>
      <c r="K97" s="147"/>
      <c r="L97" s="151"/>
    </row>
    <row r="98" spans="1:31" s="9" customFormat="1" ht="24.95" customHeight="1">
      <c r="B98" s="146"/>
      <c r="C98" s="147"/>
      <c r="D98" s="148" t="s">
        <v>106</v>
      </c>
      <c r="E98" s="149"/>
      <c r="F98" s="149"/>
      <c r="G98" s="149"/>
      <c r="H98" s="149"/>
      <c r="I98" s="149"/>
      <c r="J98" s="150">
        <f>J361</f>
        <v>0</v>
      </c>
      <c r="K98" s="147"/>
      <c r="L98" s="151"/>
    </row>
    <row r="99" spans="1:31" s="9" customFormat="1" ht="24.95" customHeight="1">
      <c r="B99" s="146"/>
      <c r="C99" s="147"/>
      <c r="D99" s="148" t="s">
        <v>107</v>
      </c>
      <c r="E99" s="149"/>
      <c r="F99" s="149"/>
      <c r="G99" s="149"/>
      <c r="H99" s="149"/>
      <c r="I99" s="149"/>
      <c r="J99" s="150">
        <f>J549</f>
        <v>0</v>
      </c>
      <c r="K99" s="147"/>
      <c r="L99" s="151"/>
    </row>
    <row r="100" spans="1:31" s="9" customFormat="1" ht="24.95" customHeight="1">
      <c r="B100" s="146"/>
      <c r="C100" s="147"/>
      <c r="D100" s="148" t="s">
        <v>108</v>
      </c>
      <c r="E100" s="149"/>
      <c r="F100" s="149"/>
      <c r="G100" s="149"/>
      <c r="H100" s="149"/>
      <c r="I100" s="149"/>
      <c r="J100" s="150">
        <f>J933</f>
        <v>0</v>
      </c>
      <c r="K100" s="147"/>
      <c r="L100" s="151"/>
    </row>
    <row r="101" spans="1:31" s="9" customFormat="1" ht="24.95" customHeight="1">
      <c r="B101" s="146"/>
      <c r="C101" s="147"/>
      <c r="D101" s="148" t="s">
        <v>109</v>
      </c>
      <c r="E101" s="149"/>
      <c r="F101" s="149"/>
      <c r="G101" s="149"/>
      <c r="H101" s="149"/>
      <c r="I101" s="149"/>
      <c r="J101" s="150">
        <f>J969</f>
        <v>0</v>
      </c>
      <c r="K101" s="147"/>
      <c r="L101" s="151"/>
    </row>
    <row r="102" spans="1:31" s="2" customFormat="1" ht="21.75" customHeight="1">
      <c r="A102" s="33"/>
      <c r="B102" s="34"/>
      <c r="C102" s="35"/>
      <c r="D102" s="35"/>
      <c r="E102" s="35"/>
      <c r="F102" s="35"/>
      <c r="G102" s="35"/>
      <c r="H102" s="35"/>
      <c r="I102" s="35"/>
      <c r="J102" s="35"/>
      <c r="K102" s="35"/>
      <c r="L102" s="50"/>
      <c r="S102" s="33"/>
      <c r="T102" s="33"/>
      <c r="U102" s="33"/>
      <c r="V102" s="33"/>
      <c r="W102" s="33"/>
      <c r="X102" s="33"/>
      <c r="Y102" s="33"/>
      <c r="Z102" s="33"/>
      <c r="AA102" s="33"/>
      <c r="AB102" s="33"/>
      <c r="AC102" s="33"/>
      <c r="AD102" s="33"/>
      <c r="AE102" s="33"/>
    </row>
    <row r="103" spans="1:31" s="2" customFormat="1" ht="6.95" customHeight="1">
      <c r="A103" s="33"/>
      <c r="B103" s="53"/>
      <c r="C103" s="54"/>
      <c r="D103" s="54"/>
      <c r="E103" s="54"/>
      <c r="F103" s="54"/>
      <c r="G103" s="54"/>
      <c r="H103" s="54"/>
      <c r="I103" s="54"/>
      <c r="J103" s="54"/>
      <c r="K103" s="54"/>
      <c r="L103" s="50"/>
      <c r="S103" s="33"/>
      <c r="T103" s="33"/>
      <c r="U103" s="33"/>
      <c r="V103" s="33"/>
      <c r="W103" s="33"/>
      <c r="X103" s="33"/>
      <c r="Y103" s="33"/>
      <c r="Z103" s="33"/>
      <c r="AA103" s="33"/>
      <c r="AB103" s="33"/>
      <c r="AC103" s="33"/>
      <c r="AD103" s="33"/>
      <c r="AE103" s="33"/>
    </row>
    <row r="107" spans="1:31" s="2" customFormat="1" ht="6.95" customHeight="1">
      <c r="A107" s="33"/>
      <c r="B107" s="55"/>
      <c r="C107" s="56"/>
      <c r="D107" s="56"/>
      <c r="E107" s="56"/>
      <c r="F107" s="56"/>
      <c r="G107" s="56"/>
      <c r="H107" s="56"/>
      <c r="I107" s="56"/>
      <c r="J107" s="56"/>
      <c r="K107" s="56"/>
      <c r="L107" s="50"/>
      <c r="S107" s="33"/>
      <c r="T107" s="33"/>
      <c r="U107" s="33"/>
      <c r="V107" s="33"/>
      <c r="W107" s="33"/>
      <c r="X107" s="33"/>
      <c r="Y107" s="33"/>
      <c r="Z107" s="33"/>
      <c r="AA107" s="33"/>
      <c r="AB107" s="33"/>
      <c r="AC107" s="33"/>
      <c r="AD107" s="33"/>
      <c r="AE107" s="33"/>
    </row>
    <row r="108" spans="1:31" s="2" customFormat="1" ht="24.95" customHeight="1">
      <c r="A108" s="33"/>
      <c r="B108" s="34"/>
      <c r="C108" s="22" t="s">
        <v>110</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6.95"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16</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6.5" customHeight="1">
      <c r="A111" s="33"/>
      <c r="B111" s="34"/>
      <c r="C111" s="35"/>
      <c r="D111" s="35"/>
      <c r="E111" s="284" t="str">
        <f>E7</f>
        <v>Oprava výhybek a kolejí žst. Nymburk hl. n.</v>
      </c>
      <c r="F111" s="285"/>
      <c r="G111" s="285"/>
      <c r="H111" s="28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98</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72" t="str">
        <f>E9</f>
        <v>SO 02 - Oprava SK č.1,2 a v.č.21,22,47,48</v>
      </c>
      <c r="F113" s="283"/>
      <c r="G113" s="283"/>
      <c r="H113" s="283"/>
      <c r="I113" s="35"/>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F12</f>
        <v xml:space="preserve"> </v>
      </c>
      <c r="G115" s="35"/>
      <c r="H115" s="35"/>
      <c r="I115" s="28" t="s">
        <v>22</v>
      </c>
      <c r="J115" s="65">
        <f>IF(J12="","",J12)</f>
        <v>45019</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23</v>
      </c>
      <c r="D117" s="35"/>
      <c r="E117" s="35"/>
      <c r="F117" s="26" t="str">
        <f>E15</f>
        <v>Zimola Bohumil</v>
      </c>
      <c r="G117" s="35"/>
      <c r="H117" s="35"/>
      <c r="I117" s="28" t="s">
        <v>29</v>
      </c>
      <c r="J117" s="31" t="str">
        <f>E21</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27</v>
      </c>
      <c r="D118" s="35"/>
      <c r="E118" s="35"/>
      <c r="F118" s="26" t="str">
        <f>IF(E18="","",E18)</f>
        <v>Vyplň údaj</v>
      </c>
      <c r="G118" s="35"/>
      <c r="H118" s="35"/>
      <c r="I118" s="28" t="s">
        <v>31</v>
      </c>
      <c r="J118" s="31" t="str">
        <f>E24</f>
        <v>Hospodková Marcela</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35"/>
      <c r="J119" s="35"/>
      <c r="K119" s="35"/>
      <c r="L119" s="50"/>
      <c r="S119" s="33"/>
      <c r="T119" s="33"/>
      <c r="U119" s="33"/>
      <c r="V119" s="33"/>
      <c r="W119" s="33"/>
      <c r="X119" s="33"/>
      <c r="Y119" s="33"/>
      <c r="Z119" s="33"/>
      <c r="AA119" s="33"/>
      <c r="AB119" s="33"/>
      <c r="AC119" s="33"/>
      <c r="AD119" s="33"/>
      <c r="AE119" s="33"/>
    </row>
    <row r="120" spans="1:65" s="10" customFormat="1" ht="29.25" customHeight="1">
      <c r="A120" s="152"/>
      <c r="B120" s="153"/>
      <c r="C120" s="154" t="s">
        <v>111</v>
      </c>
      <c r="D120" s="155" t="s">
        <v>59</v>
      </c>
      <c r="E120" s="155" t="s">
        <v>55</v>
      </c>
      <c r="F120" s="155" t="s">
        <v>56</v>
      </c>
      <c r="G120" s="155" t="s">
        <v>112</v>
      </c>
      <c r="H120" s="155" t="s">
        <v>113</v>
      </c>
      <c r="I120" s="155" t="s">
        <v>114</v>
      </c>
      <c r="J120" s="155" t="s">
        <v>102</v>
      </c>
      <c r="K120" s="156" t="s">
        <v>115</v>
      </c>
      <c r="L120" s="157"/>
      <c r="M120" s="74" t="s">
        <v>1</v>
      </c>
      <c r="N120" s="75" t="s">
        <v>38</v>
      </c>
      <c r="O120" s="75" t="s">
        <v>116</v>
      </c>
      <c r="P120" s="75" t="s">
        <v>117</v>
      </c>
      <c r="Q120" s="75" t="s">
        <v>118</v>
      </c>
      <c r="R120" s="75" t="s">
        <v>119</v>
      </c>
      <c r="S120" s="75" t="s">
        <v>120</v>
      </c>
      <c r="T120" s="76" t="s">
        <v>121</v>
      </c>
      <c r="U120" s="152"/>
      <c r="V120" s="152"/>
      <c r="W120" s="152"/>
      <c r="X120" s="152"/>
      <c r="Y120" s="152"/>
      <c r="Z120" s="152"/>
      <c r="AA120" s="152"/>
      <c r="AB120" s="152"/>
      <c r="AC120" s="152"/>
      <c r="AD120" s="152"/>
      <c r="AE120" s="152"/>
    </row>
    <row r="121" spans="1:65" s="2" customFormat="1" ht="22.9" customHeight="1">
      <c r="A121" s="33"/>
      <c r="B121" s="34"/>
      <c r="C121" s="81" t="s">
        <v>122</v>
      </c>
      <c r="D121" s="35"/>
      <c r="E121" s="35"/>
      <c r="F121" s="35"/>
      <c r="G121" s="35"/>
      <c r="H121" s="35"/>
      <c r="I121" s="35"/>
      <c r="J121" s="158">
        <f>BK121</f>
        <v>0</v>
      </c>
      <c r="K121" s="35"/>
      <c r="L121" s="38"/>
      <c r="M121" s="77"/>
      <c r="N121" s="159"/>
      <c r="O121" s="78"/>
      <c r="P121" s="160">
        <f>P122+P361+P549+P933+P969</f>
        <v>0</v>
      </c>
      <c r="Q121" s="78"/>
      <c r="R121" s="160">
        <f>R122+R361+R549+R933+R969</f>
        <v>4759.2779799999998</v>
      </c>
      <c r="S121" s="78"/>
      <c r="T121" s="161">
        <f>T122+T361+T549+T933+T969</f>
        <v>0</v>
      </c>
      <c r="U121" s="33"/>
      <c r="V121" s="33"/>
      <c r="W121" s="33"/>
      <c r="X121" s="33"/>
      <c r="Y121" s="33"/>
      <c r="Z121" s="33"/>
      <c r="AA121" s="33"/>
      <c r="AB121" s="33"/>
      <c r="AC121" s="33"/>
      <c r="AD121" s="33"/>
      <c r="AE121" s="33"/>
      <c r="AT121" s="16" t="s">
        <v>73</v>
      </c>
      <c r="AU121" s="16" t="s">
        <v>104</v>
      </c>
      <c r="BK121" s="162">
        <f>BK122+BK361+BK549+BK933+BK969</f>
        <v>0</v>
      </c>
    </row>
    <row r="122" spans="1:65" s="11" customFormat="1" ht="25.9" customHeight="1">
      <c r="B122" s="163"/>
      <c r="C122" s="164"/>
      <c r="D122" s="165" t="s">
        <v>73</v>
      </c>
      <c r="E122" s="166" t="s">
        <v>123</v>
      </c>
      <c r="F122" s="166" t="s">
        <v>124</v>
      </c>
      <c r="G122" s="164"/>
      <c r="H122" s="164"/>
      <c r="I122" s="167"/>
      <c r="J122" s="168">
        <f>BK122</f>
        <v>0</v>
      </c>
      <c r="K122" s="164"/>
      <c r="L122" s="169"/>
      <c r="M122" s="170"/>
      <c r="N122" s="171"/>
      <c r="O122" s="171"/>
      <c r="P122" s="172">
        <f>SUM(P123:P360)</f>
        <v>0</v>
      </c>
      <c r="Q122" s="171"/>
      <c r="R122" s="172">
        <f>SUM(R123:R360)</f>
        <v>33.630160000000004</v>
      </c>
      <c r="S122" s="171"/>
      <c r="T122" s="173">
        <f>SUM(T123:T360)</f>
        <v>0</v>
      </c>
      <c r="AR122" s="174" t="s">
        <v>82</v>
      </c>
      <c r="AT122" s="175" t="s">
        <v>73</v>
      </c>
      <c r="AU122" s="175" t="s">
        <v>74</v>
      </c>
      <c r="AY122" s="174" t="s">
        <v>125</v>
      </c>
      <c r="BK122" s="176">
        <f>SUM(BK123:BK360)</f>
        <v>0</v>
      </c>
    </row>
    <row r="123" spans="1:65" s="2" customFormat="1" ht="16.5" customHeight="1">
      <c r="A123" s="33"/>
      <c r="B123" s="34"/>
      <c r="C123" s="177" t="s">
        <v>82</v>
      </c>
      <c r="D123" s="177" t="s">
        <v>126</v>
      </c>
      <c r="E123" s="178" t="s">
        <v>127</v>
      </c>
      <c r="F123" s="179" t="s">
        <v>128</v>
      </c>
      <c r="G123" s="180" t="s">
        <v>129</v>
      </c>
      <c r="H123" s="181">
        <v>90</v>
      </c>
      <c r="I123" s="241"/>
      <c r="J123" s="183">
        <f>ROUND(I123*H123,2)</f>
        <v>0</v>
      </c>
      <c r="K123" s="179" t="s">
        <v>130</v>
      </c>
      <c r="L123" s="184"/>
      <c r="M123" s="185" t="s">
        <v>1</v>
      </c>
      <c r="N123" s="186" t="s">
        <v>39</v>
      </c>
      <c r="O123" s="70"/>
      <c r="P123" s="187">
        <f>O123*H123</f>
        <v>0</v>
      </c>
      <c r="Q123" s="187">
        <v>6.5000000000000002E-2</v>
      </c>
      <c r="R123" s="187">
        <f>Q123*H123</f>
        <v>5.8500000000000005</v>
      </c>
      <c r="S123" s="187">
        <v>0</v>
      </c>
      <c r="T123" s="188">
        <f>S123*H123</f>
        <v>0</v>
      </c>
      <c r="U123" s="33"/>
      <c r="V123" s="33"/>
      <c r="W123" s="33"/>
      <c r="X123" s="33"/>
      <c r="Y123" s="33"/>
      <c r="Z123" s="33"/>
      <c r="AA123" s="33"/>
      <c r="AB123" s="33"/>
      <c r="AC123" s="33"/>
      <c r="AD123" s="33"/>
      <c r="AE123" s="33"/>
      <c r="AR123" s="189" t="s">
        <v>131</v>
      </c>
      <c r="AT123" s="189" t="s">
        <v>126</v>
      </c>
      <c r="AU123" s="189" t="s">
        <v>82</v>
      </c>
      <c r="AY123" s="16" t="s">
        <v>125</v>
      </c>
      <c r="BE123" s="190">
        <f>IF(N123="základní",J123,0)</f>
        <v>0</v>
      </c>
      <c r="BF123" s="190">
        <f>IF(N123="snížená",J123,0)</f>
        <v>0</v>
      </c>
      <c r="BG123" s="190">
        <f>IF(N123="zákl. přenesená",J123,0)</f>
        <v>0</v>
      </c>
      <c r="BH123" s="190">
        <f>IF(N123="sníž. přenesená",J123,0)</f>
        <v>0</v>
      </c>
      <c r="BI123" s="190">
        <f>IF(N123="nulová",J123,0)</f>
        <v>0</v>
      </c>
      <c r="BJ123" s="16" t="s">
        <v>82</v>
      </c>
      <c r="BK123" s="190">
        <f>ROUND(I123*H123,2)</f>
        <v>0</v>
      </c>
      <c r="BL123" s="16" t="s">
        <v>132</v>
      </c>
      <c r="BM123" s="189" t="s">
        <v>1436</v>
      </c>
    </row>
    <row r="124" spans="1:65" s="2" customFormat="1">
      <c r="A124" s="33"/>
      <c r="B124" s="34"/>
      <c r="C124" s="35"/>
      <c r="D124" s="191" t="s">
        <v>134</v>
      </c>
      <c r="E124" s="35"/>
      <c r="F124" s="192" t="s">
        <v>128</v>
      </c>
      <c r="G124" s="35"/>
      <c r="H124" s="35"/>
      <c r="I124" s="35"/>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134</v>
      </c>
      <c r="AU124" s="16" t="s">
        <v>82</v>
      </c>
    </row>
    <row r="125" spans="1:65" s="12" customFormat="1">
      <c r="B125" s="196"/>
      <c r="C125" s="197"/>
      <c r="D125" s="191" t="s">
        <v>135</v>
      </c>
      <c r="E125" s="198" t="s">
        <v>1</v>
      </c>
      <c r="F125" s="199" t="s">
        <v>1437</v>
      </c>
      <c r="G125" s="197"/>
      <c r="H125" s="198" t="s">
        <v>1</v>
      </c>
      <c r="I125" s="197"/>
      <c r="J125" s="197"/>
      <c r="K125" s="197"/>
      <c r="L125" s="201"/>
      <c r="M125" s="202"/>
      <c r="N125" s="203"/>
      <c r="O125" s="203"/>
      <c r="P125" s="203"/>
      <c r="Q125" s="203"/>
      <c r="R125" s="203"/>
      <c r="S125" s="203"/>
      <c r="T125" s="204"/>
      <c r="AT125" s="205" t="s">
        <v>135</v>
      </c>
      <c r="AU125" s="205" t="s">
        <v>82</v>
      </c>
      <c r="AV125" s="12" t="s">
        <v>82</v>
      </c>
      <c r="AW125" s="12" t="s">
        <v>30</v>
      </c>
      <c r="AX125" s="12" t="s">
        <v>74</v>
      </c>
      <c r="AY125" s="205" t="s">
        <v>125</v>
      </c>
    </row>
    <row r="126" spans="1:65" s="13" customFormat="1">
      <c r="B126" s="206"/>
      <c r="C126" s="207"/>
      <c r="D126" s="191" t="s">
        <v>135</v>
      </c>
      <c r="E126" s="208" t="s">
        <v>1</v>
      </c>
      <c r="F126" s="209" t="s">
        <v>144</v>
      </c>
      <c r="G126" s="207"/>
      <c r="H126" s="210">
        <v>20</v>
      </c>
      <c r="I126" s="207"/>
      <c r="J126" s="207"/>
      <c r="K126" s="207"/>
      <c r="L126" s="212"/>
      <c r="M126" s="213"/>
      <c r="N126" s="214"/>
      <c r="O126" s="214"/>
      <c r="P126" s="214"/>
      <c r="Q126" s="214"/>
      <c r="R126" s="214"/>
      <c r="S126" s="214"/>
      <c r="T126" s="215"/>
      <c r="AT126" s="216" t="s">
        <v>135</v>
      </c>
      <c r="AU126" s="216" t="s">
        <v>82</v>
      </c>
      <c r="AV126" s="13" t="s">
        <v>84</v>
      </c>
      <c r="AW126" s="13" t="s">
        <v>30</v>
      </c>
      <c r="AX126" s="13" t="s">
        <v>74</v>
      </c>
      <c r="AY126" s="216" t="s">
        <v>125</v>
      </c>
    </row>
    <row r="127" spans="1:65" s="12" customFormat="1">
      <c r="B127" s="196"/>
      <c r="C127" s="197"/>
      <c r="D127" s="191" t="s">
        <v>135</v>
      </c>
      <c r="E127" s="198" t="s">
        <v>1</v>
      </c>
      <c r="F127" s="199" t="s">
        <v>1438</v>
      </c>
      <c r="G127" s="197"/>
      <c r="H127" s="198" t="s">
        <v>1</v>
      </c>
      <c r="I127" s="197"/>
      <c r="J127" s="197"/>
      <c r="K127" s="197"/>
      <c r="L127" s="201"/>
      <c r="M127" s="202"/>
      <c r="N127" s="203"/>
      <c r="O127" s="203"/>
      <c r="P127" s="203"/>
      <c r="Q127" s="203"/>
      <c r="R127" s="203"/>
      <c r="S127" s="203"/>
      <c r="T127" s="204"/>
      <c r="AT127" s="205" t="s">
        <v>135</v>
      </c>
      <c r="AU127" s="205" t="s">
        <v>82</v>
      </c>
      <c r="AV127" s="12" t="s">
        <v>82</v>
      </c>
      <c r="AW127" s="12" t="s">
        <v>30</v>
      </c>
      <c r="AX127" s="12" t="s">
        <v>74</v>
      </c>
      <c r="AY127" s="205" t="s">
        <v>125</v>
      </c>
    </row>
    <row r="128" spans="1:65" s="13" customFormat="1">
      <c r="B128" s="206"/>
      <c r="C128" s="207"/>
      <c r="D128" s="191" t="s">
        <v>135</v>
      </c>
      <c r="E128" s="208" t="s">
        <v>1</v>
      </c>
      <c r="F128" s="209" t="s">
        <v>1439</v>
      </c>
      <c r="G128" s="207"/>
      <c r="H128" s="210">
        <v>30</v>
      </c>
      <c r="I128" s="207"/>
      <c r="J128" s="207"/>
      <c r="K128" s="207"/>
      <c r="L128" s="212"/>
      <c r="M128" s="213"/>
      <c r="N128" s="214"/>
      <c r="O128" s="214"/>
      <c r="P128" s="214"/>
      <c r="Q128" s="214"/>
      <c r="R128" s="214"/>
      <c r="S128" s="214"/>
      <c r="T128" s="215"/>
      <c r="AT128" s="216" t="s">
        <v>135</v>
      </c>
      <c r="AU128" s="216" t="s">
        <v>82</v>
      </c>
      <c r="AV128" s="13" t="s">
        <v>84</v>
      </c>
      <c r="AW128" s="13" t="s">
        <v>30</v>
      </c>
      <c r="AX128" s="13" t="s">
        <v>74</v>
      </c>
      <c r="AY128" s="216" t="s">
        <v>125</v>
      </c>
    </row>
    <row r="129" spans="1:65" s="12" customFormat="1">
      <c r="B129" s="196"/>
      <c r="C129" s="197"/>
      <c r="D129" s="191" t="s">
        <v>135</v>
      </c>
      <c r="E129" s="198" t="s">
        <v>1</v>
      </c>
      <c r="F129" s="199" t="s">
        <v>1440</v>
      </c>
      <c r="G129" s="197"/>
      <c r="H129" s="198" t="s">
        <v>1</v>
      </c>
      <c r="I129" s="197"/>
      <c r="J129" s="197"/>
      <c r="K129" s="197"/>
      <c r="L129" s="201"/>
      <c r="M129" s="202"/>
      <c r="N129" s="203"/>
      <c r="O129" s="203"/>
      <c r="P129" s="203"/>
      <c r="Q129" s="203"/>
      <c r="R129" s="203"/>
      <c r="S129" s="203"/>
      <c r="T129" s="204"/>
      <c r="AT129" s="205" t="s">
        <v>135</v>
      </c>
      <c r="AU129" s="205" t="s">
        <v>82</v>
      </c>
      <c r="AV129" s="12" t="s">
        <v>82</v>
      </c>
      <c r="AW129" s="12" t="s">
        <v>30</v>
      </c>
      <c r="AX129" s="12" t="s">
        <v>74</v>
      </c>
      <c r="AY129" s="205" t="s">
        <v>125</v>
      </c>
    </row>
    <row r="130" spans="1:65" s="13" customFormat="1">
      <c r="B130" s="206"/>
      <c r="C130" s="207"/>
      <c r="D130" s="191" t="s">
        <v>135</v>
      </c>
      <c r="E130" s="208" t="s">
        <v>1</v>
      </c>
      <c r="F130" s="209" t="s">
        <v>1441</v>
      </c>
      <c r="G130" s="207"/>
      <c r="H130" s="210">
        <v>40</v>
      </c>
      <c r="I130" s="207"/>
      <c r="J130" s="207"/>
      <c r="K130" s="207"/>
      <c r="L130" s="212"/>
      <c r="M130" s="213"/>
      <c r="N130" s="214"/>
      <c r="O130" s="214"/>
      <c r="P130" s="214"/>
      <c r="Q130" s="214"/>
      <c r="R130" s="214"/>
      <c r="S130" s="214"/>
      <c r="T130" s="215"/>
      <c r="AT130" s="216" t="s">
        <v>135</v>
      </c>
      <c r="AU130" s="216" t="s">
        <v>82</v>
      </c>
      <c r="AV130" s="13" t="s">
        <v>84</v>
      </c>
      <c r="AW130" s="13" t="s">
        <v>30</v>
      </c>
      <c r="AX130" s="13" t="s">
        <v>74</v>
      </c>
      <c r="AY130" s="216" t="s">
        <v>125</v>
      </c>
    </row>
    <row r="131" spans="1:65" s="14" customFormat="1">
      <c r="B131" s="217"/>
      <c r="C131" s="218"/>
      <c r="D131" s="191" t="s">
        <v>135</v>
      </c>
      <c r="E131" s="219" t="s">
        <v>1</v>
      </c>
      <c r="F131" s="220" t="s">
        <v>138</v>
      </c>
      <c r="G131" s="218"/>
      <c r="H131" s="221">
        <v>90</v>
      </c>
      <c r="I131" s="218"/>
      <c r="J131" s="218"/>
      <c r="K131" s="218"/>
      <c r="L131" s="223"/>
      <c r="M131" s="224"/>
      <c r="N131" s="225"/>
      <c r="O131" s="225"/>
      <c r="P131" s="225"/>
      <c r="Q131" s="225"/>
      <c r="R131" s="225"/>
      <c r="S131" s="225"/>
      <c r="T131" s="226"/>
      <c r="AT131" s="227" t="s">
        <v>135</v>
      </c>
      <c r="AU131" s="227" t="s">
        <v>82</v>
      </c>
      <c r="AV131" s="14" t="s">
        <v>132</v>
      </c>
      <c r="AW131" s="14" t="s">
        <v>30</v>
      </c>
      <c r="AX131" s="14" t="s">
        <v>82</v>
      </c>
      <c r="AY131" s="227" t="s">
        <v>125</v>
      </c>
    </row>
    <row r="132" spans="1:65" s="12" customFormat="1">
      <c r="B132" s="196"/>
      <c r="C132" s="197"/>
      <c r="D132" s="191" t="s">
        <v>135</v>
      </c>
      <c r="E132" s="198" t="s">
        <v>1</v>
      </c>
      <c r="F132" s="199" t="s">
        <v>139</v>
      </c>
      <c r="G132" s="197"/>
      <c r="H132" s="198" t="s">
        <v>1</v>
      </c>
      <c r="I132" s="197"/>
      <c r="J132" s="197"/>
      <c r="K132" s="197"/>
      <c r="L132" s="201"/>
      <c r="M132" s="202"/>
      <c r="N132" s="203"/>
      <c r="O132" s="203"/>
      <c r="P132" s="203"/>
      <c r="Q132" s="203"/>
      <c r="R132" s="203"/>
      <c r="S132" s="203"/>
      <c r="T132" s="204"/>
      <c r="AT132" s="205" t="s">
        <v>135</v>
      </c>
      <c r="AU132" s="205" t="s">
        <v>82</v>
      </c>
      <c r="AV132" s="12" t="s">
        <v>82</v>
      </c>
      <c r="AW132" s="12" t="s">
        <v>30</v>
      </c>
      <c r="AX132" s="12" t="s">
        <v>74</v>
      </c>
      <c r="AY132" s="205" t="s">
        <v>125</v>
      </c>
    </row>
    <row r="133" spans="1:65" s="2" customFormat="1" ht="16.5" customHeight="1">
      <c r="A133" s="33"/>
      <c r="B133" s="34"/>
      <c r="C133" s="177" t="s">
        <v>84</v>
      </c>
      <c r="D133" s="177" t="s">
        <v>126</v>
      </c>
      <c r="E133" s="178" t="s">
        <v>1442</v>
      </c>
      <c r="F133" s="179" t="s">
        <v>1443</v>
      </c>
      <c r="G133" s="180" t="s">
        <v>129</v>
      </c>
      <c r="H133" s="181">
        <v>24</v>
      </c>
      <c r="I133" s="241"/>
      <c r="J133" s="183">
        <f>ROUND(I133*H133,2)</f>
        <v>0</v>
      </c>
      <c r="K133" s="179" t="s">
        <v>130</v>
      </c>
      <c r="L133" s="184"/>
      <c r="M133" s="185" t="s">
        <v>1</v>
      </c>
      <c r="N133" s="186" t="s">
        <v>39</v>
      </c>
      <c r="O133" s="70"/>
      <c r="P133" s="187">
        <f>O133*H133</f>
        <v>0</v>
      </c>
      <c r="Q133" s="187">
        <v>0.06</v>
      </c>
      <c r="R133" s="187">
        <f>Q133*H133</f>
        <v>1.44</v>
      </c>
      <c r="S133" s="187">
        <v>0</v>
      </c>
      <c r="T133" s="188">
        <f>S133*H133</f>
        <v>0</v>
      </c>
      <c r="U133" s="33"/>
      <c r="V133" s="33"/>
      <c r="W133" s="33"/>
      <c r="X133" s="33"/>
      <c r="Y133" s="33"/>
      <c r="Z133" s="33"/>
      <c r="AA133" s="33"/>
      <c r="AB133" s="33"/>
      <c r="AC133" s="33"/>
      <c r="AD133" s="33"/>
      <c r="AE133" s="33"/>
      <c r="AR133" s="189" t="s">
        <v>190</v>
      </c>
      <c r="AT133" s="189" t="s">
        <v>126</v>
      </c>
      <c r="AU133" s="189" t="s">
        <v>82</v>
      </c>
      <c r="AY133" s="16" t="s">
        <v>125</v>
      </c>
      <c r="BE133" s="190">
        <f>IF(N133="základní",J133,0)</f>
        <v>0</v>
      </c>
      <c r="BF133" s="190">
        <f>IF(N133="snížená",J133,0)</f>
        <v>0</v>
      </c>
      <c r="BG133" s="190">
        <f>IF(N133="zákl. přenesená",J133,0)</f>
        <v>0</v>
      </c>
      <c r="BH133" s="190">
        <f>IF(N133="sníž. přenesená",J133,0)</f>
        <v>0</v>
      </c>
      <c r="BI133" s="190">
        <f>IF(N133="nulová",J133,0)</f>
        <v>0</v>
      </c>
      <c r="BJ133" s="16" t="s">
        <v>82</v>
      </c>
      <c r="BK133" s="190">
        <f>ROUND(I133*H133,2)</f>
        <v>0</v>
      </c>
      <c r="BL133" s="16" t="s">
        <v>190</v>
      </c>
      <c r="BM133" s="189" t="s">
        <v>1444</v>
      </c>
    </row>
    <row r="134" spans="1:65" s="2" customFormat="1">
      <c r="A134" s="33"/>
      <c r="B134" s="34"/>
      <c r="C134" s="35"/>
      <c r="D134" s="191" t="s">
        <v>134</v>
      </c>
      <c r="E134" s="35"/>
      <c r="F134" s="192" t="s">
        <v>1443</v>
      </c>
      <c r="G134" s="35"/>
      <c r="H134" s="35"/>
      <c r="I134" s="35"/>
      <c r="J134" s="35"/>
      <c r="K134" s="35"/>
      <c r="L134" s="38"/>
      <c r="M134" s="194"/>
      <c r="N134" s="195"/>
      <c r="O134" s="70"/>
      <c r="P134" s="70"/>
      <c r="Q134" s="70"/>
      <c r="R134" s="70"/>
      <c r="S134" s="70"/>
      <c r="T134" s="71"/>
      <c r="U134" s="33"/>
      <c r="V134" s="33"/>
      <c r="W134" s="33"/>
      <c r="X134" s="33"/>
      <c r="Y134" s="33"/>
      <c r="Z134" s="33"/>
      <c r="AA134" s="33"/>
      <c r="AB134" s="33"/>
      <c r="AC134" s="33"/>
      <c r="AD134" s="33"/>
      <c r="AE134" s="33"/>
      <c r="AT134" s="16" t="s">
        <v>134</v>
      </c>
      <c r="AU134" s="16" t="s">
        <v>82</v>
      </c>
    </row>
    <row r="135" spans="1:65" s="12" customFormat="1">
      <c r="B135" s="196"/>
      <c r="C135" s="197"/>
      <c r="D135" s="191" t="s">
        <v>135</v>
      </c>
      <c r="E135" s="198" t="s">
        <v>1</v>
      </c>
      <c r="F135" s="199" t="s">
        <v>1445</v>
      </c>
      <c r="G135" s="197"/>
      <c r="H135" s="198" t="s">
        <v>1</v>
      </c>
      <c r="I135" s="197"/>
      <c r="J135" s="197"/>
      <c r="K135" s="197"/>
      <c r="L135" s="201"/>
      <c r="M135" s="202"/>
      <c r="N135" s="203"/>
      <c r="O135" s="203"/>
      <c r="P135" s="203"/>
      <c r="Q135" s="203"/>
      <c r="R135" s="203"/>
      <c r="S135" s="203"/>
      <c r="T135" s="204"/>
      <c r="AT135" s="205" t="s">
        <v>135</v>
      </c>
      <c r="AU135" s="205" t="s">
        <v>82</v>
      </c>
      <c r="AV135" s="12" t="s">
        <v>82</v>
      </c>
      <c r="AW135" s="12" t="s">
        <v>30</v>
      </c>
      <c r="AX135" s="12" t="s">
        <v>74</v>
      </c>
      <c r="AY135" s="205" t="s">
        <v>125</v>
      </c>
    </row>
    <row r="136" spans="1:65" s="13" customFormat="1">
      <c r="B136" s="206"/>
      <c r="C136" s="207"/>
      <c r="D136" s="191" t="s">
        <v>135</v>
      </c>
      <c r="E136" s="208" t="s">
        <v>1</v>
      </c>
      <c r="F136" s="209" t="s">
        <v>386</v>
      </c>
      <c r="G136" s="207"/>
      <c r="H136" s="210">
        <v>12</v>
      </c>
      <c r="I136" s="207"/>
      <c r="J136" s="207"/>
      <c r="K136" s="207"/>
      <c r="L136" s="212"/>
      <c r="M136" s="213"/>
      <c r="N136" s="214"/>
      <c r="O136" s="214"/>
      <c r="P136" s="214"/>
      <c r="Q136" s="214"/>
      <c r="R136" s="214"/>
      <c r="S136" s="214"/>
      <c r="T136" s="215"/>
      <c r="AT136" s="216" t="s">
        <v>135</v>
      </c>
      <c r="AU136" s="216" t="s">
        <v>82</v>
      </c>
      <c r="AV136" s="13" t="s">
        <v>84</v>
      </c>
      <c r="AW136" s="13" t="s">
        <v>30</v>
      </c>
      <c r="AX136" s="13" t="s">
        <v>74</v>
      </c>
      <c r="AY136" s="216" t="s">
        <v>125</v>
      </c>
    </row>
    <row r="137" spans="1:65" s="12" customFormat="1">
      <c r="B137" s="196"/>
      <c r="C137" s="197"/>
      <c r="D137" s="191" t="s">
        <v>135</v>
      </c>
      <c r="E137" s="198" t="s">
        <v>1</v>
      </c>
      <c r="F137" s="199" t="s">
        <v>1446</v>
      </c>
      <c r="G137" s="197"/>
      <c r="H137" s="198" t="s">
        <v>1</v>
      </c>
      <c r="I137" s="197"/>
      <c r="J137" s="197"/>
      <c r="K137" s="197"/>
      <c r="L137" s="201"/>
      <c r="M137" s="202"/>
      <c r="N137" s="203"/>
      <c r="O137" s="203"/>
      <c r="P137" s="203"/>
      <c r="Q137" s="203"/>
      <c r="R137" s="203"/>
      <c r="S137" s="203"/>
      <c r="T137" s="204"/>
      <c r="AT137" s="205" t="s">
        <v>135</v>
      </c>
      <c r="AU137" s="205" t="s">
        <v>82</v>
      </c>
      <c r="AV137" s="12" t="s">
        <v>82</v>
      </c>
      <c r="AW137" s="12" t="s">
        <v>30</v>
      </c>
      <c r="AX137" s="12" t="s">
        <v>74</v>
      </c>
      <c r="AY137" s="205" t="s">
        <v>125</v>
      </c>
    </row>
    <row r="138" spans="1:65" s="13" customFormat="1">
      <c r="B138" s="206"/>
      <c r="C138" s="207"/>
      <c r="D138" s="191" t="s">
        <v>135</v>
      </c>
      <c r="E138" s="208" t="s">
        <v>1</v>
      </c>
      <c r="F138" s="209" t="s">
        <v>386</v>
      </c>
      <c r="G138" s="207"/>
      <c r="H138" s="210">
        <v>12</v>
      </c>
      <c r="I138" s="207"/>
      <c r="J138" s="207"/>
      <c r="K138" s="207"/>
      <c r="L138" s="212"/>
      <c r="M138" s="213"/>
      <c r="N138" s="214"/>
      <c r="O138" s="214"/>
      <c r="P138" s="214"/>
      <c r="Q138" s="214"/>
      <c r="R138" s="214"/>
      <c r="S138" s="214"/>
      <c r="T138" s="215"/>
      <c r="AT138" s="216" t="s">
        <v>135</v>
      </c>
      <c r="AU138" s="216" t="s">
        <v>82</v>
      </c>
      <c r="AV138" s="13" t="s">
        <v>84</v>
      </c>
      <c r="AW138" s="13" t="s">
        <v>30</v>
      </c>
      <c r="AX138" s="13" t="s">
        <v>74</v>
      </c>
      <c r="AY138" s="216" t="s">
        <v>125</v>
      </c>
    </row>
    <row r="139" spans="1:65" s="14" customFormat="1">
      <c r="B139" s="217"/>
      <c r="C139" s="218"/>
      <c r="D139" s="191" t="s">
        <v>135</v>
      </c>
      <c r="E139" s="219" t="s">
        <v>1</v>
      </c>
      <c r="F139" s="220" t="s">
        <v>138</v>
      </c>
      <c r="G139" s="218"/>
      <c r="H139" s="221">
        <v>24</v>
      </c>
      <c r="I139" s="218"/>
      <c r="J139" s="218"/>
      <c r="K139" s="218"/>
      <c r="L139" s="223"/>
      <c r="M139" s="224"/>
      <c r="N139" s="225"/>
      <c r="O139" s="225"/>
      <c r="P139" s="225"/>
      <c r="Q139" s="225"/>
      <c r="R139" s="225"/>
      <c r="S139" s="225"/>
      <c r="T139" s="226"/>
      <c r="AT139" s="227" t="s">
        <v>135</v>
      </c>
      <c r="AU139" s="227" t="s">
        <v>82</v>
      </c>
      <c r="AV139" s="14" t="s">
        <v>132</v>
      </c>
      <c r="AW139" s="14" t="s">
        <v>30</v>
      </c>
      <c r="AX139" s="14" t="s">
        <v>82</v>
      </c>
      <c r="AY139" s="227" t="s">
        <v>125</v>
      </c>
    </row>
    <row r="140" spans="1:65" s="12" customFormat="1">
      <c r="B140" s="196"/>
      <c r="C140" s="197"/>
      <c r="D140" s="191" t="s">
        <v>135</v>
      </c>
      <c r="E140" s="198" t="s">
        <v>1</v>
      </c>
      <c r="F140" s="199" t="s">
        <v>139</v>
      </c>
      <c r="G140" s="197"/>
      <c r="H140" s="198" t="s">
        <v>1</v>
      </c>
      <c r="I140" s="197"/>
      <c r="J140" s="197"/>
      <c r="K140" s="197"/>
      <c r="L140" s="201"/>
      <c r="M140" s="202"/>
      <c r="N140" s="203"/>
      <c r="O140" s="203"/>
      <c r="P140" s="203"/>
      <c r="Q140" s="203"/>
      <c r="R140" s="203"/>
      <c r="S140" s="203"/>
      <c r="T140" s="204"/>
      <c r="AT140" s="205" t="s">
        <v>135</v>
      </c>
      <c r="AU140" s="205" t="s">
        <v>82</v>
      </c>
      <c r="AV140" s="12" t="s">
        <v>82</v>
      </c>
      <c r="AW140" s="12" t="s">
        <v>30</v>
      </c>
      <c r="AX140" s="12" t="s">
        <v>74</v>
      </c>
      <c r="AY140" s="205" t="s">
        <v>125</v>
      </c>
    </row>
    <row r="141" spans="1:65" s="2" customFormat="1" ht="16.5" customHeight="1">
      <c r="A141" s="33"/>
      <c r="B141" s="34"/>
      <c r="C141" s="177" t="s">
        <v>156</v>
      </c>
      <c r="D141" s="177" t="s">
        <v>126</v>
      </c>
      <c r="E141" s="178" t="s">
        <v>1447</v>
      </c>
      <c r="F141" s="179" t="s">
        <v>1448</v>
      </c>
      <c r="G141" s="180" t="s">
        <v>159</v>
      </c>
      <c r="H141" s="181">
        <v>20</v>
      </c>
      <c r="I141" s="241"/>
      <c r="J141" s="183">
        <f>ROUND(I141*H141,2)</f>
        <v>0</v>
      </c>
      <c r="K141" s="179" t="s">
        <v>130</v>
      </c>
      <c r="L141" s="184"/>
      <c r="M141" s="185" t="s">
        <v>1</v>
      </c>
      <c r="N141" s="186" t="s">
        <v>39</v>
      </c>
      <c r="O141" s="70"/>
      <c r="P141" s="187">
        <f>O141*H141</f>
        <v>0</v>
      </c>
      <c r="Q141" s="187">
        <v>0.29499999999999998</v>
      </c>
      <c r="R141" s="187">
        <f>Q141*H141</f>
        <v>5.8999999999999995</v>
      </c>
      <c r="S141" s="187">
        <v>0</v>
      </c>
      <c r="T141" s="188">
        <f>S141*H141</f>
        <v>0</v>
      </c>
      <c r="U141" s="33"/>
      <c r="V141" s="33"/>
      <c r="W141" s="33"/>
      <c r="X141" s="33"/>
      <c r="Y141" s="33"/>
      <c r="Z141" s="33"/>
      <c r="AA141" s="33"/>
      <c r="AB141" s="33"/>
      <c r="AC141" s="33"/>
      <c r="AD141" s="33"/>
      <c r="AE141" s="33"/>
      <c r="AR141" s="189" t="s">
        <v>190</v>
      </c>
      <c r="AT141" s="189" t="s">
        <v>126</v>
      </c>
      <c r="AU141" s="189" t="s">
        <v>82</v>
      </c>
      <c r="AY141" s="16" t="s">
        <v>125</v>
      </c>
      <c r="BE141" s="190">
        <f>IF(N141="základní",J141,0)</f>
        <v>0</v>
      </c>
      <c r="BF141" s="190">
        <f>IF(N141="snížená",J141,0)</f>
        <v>0</v>
      </c>
      <c r="BG141" s="190">
        <f>IF(N141="zákl. přenesená",J141,0)</f>
        <v>0</v>
      </c>
      <c r="BH141" s="190">
        <f>IF(N141="sníž. přenesená",J141,0)</f>
        <v>0</v>
      </c>
      <c r="BI141" s="190">
        <f>IF(N141="nulová",J141,0)</f>
        <v>0</v>
      </c>
      <c r="BJ141" s="16" t="s">
        <v>82</v>
      </c>
      <c r="BK141" s="190">
        <f>ROUND(I141*H141,2)</f>
        <v>0</v>
      </c>
      <c r="BL141" s="16" t="s">
        <v>190</v>
      </c>
      <c r="BM141" s="189" t="s">
        <v>1449</v>
      </c>
    </row>
    <row r="142" spans="1:65" s="2" customFormat="1">
      <c r="A142" s="33"/>
      <c r="B142" s="34"/>
      <c r="C142" s="35"/>
      <c r="D142" s="191" t="s">
        <v>134</v>
      </c>
      <c r="E142" s="35"/>
      <c r="F142" s="192" t="s">
        <v>1448</v>
      </c>
      <c r="G142" s="35"/>
      <c r="H142" s="35"/>
      <c r="I142" s="35"/>
      <c r="J142" s="35"/>
      <c r="K142" s="35"/>
      <c r="L142" s="38"/>
      <c r="M142" s="194"/>
      <c r="N142" s="195"/>
      <c r="O142" s="70"/>
      <c r="P142" s="70"/>
      <c r="Q142" s="70"/>
      <c r="R142" s="70"/>
      <c r="S142" s="70"/>
      <c r="T142" s="71"/>
      <c r="U142" s="33"/>
      <c r="V142" s="33"/>
      <c r="W142" s="33"/>
      <c r="X142" s="33"/>
      <c r="Y142" s="33"/>
      <c r="Z142" s="33"/>
      <c r="AA142" s="33"/>
      <c r="AB142" s="33"/>
      <c r="AC142" s="33"/>
      <c r="AD142" s="33"/>
      <c r="AE142" s="33"/>
      <c r="AT142" s="16" t="s">
        <v>134</v>
      </c>
      <c r="AU142" s="16" t="s">
        <v>82</v>
      </c>
    </row>
    <row r="143" spans="1:65" s="12" customFormat="1">
      <c r="B143" s="196"/>
      <c r="C143" s="197"/>
      <c r="D143" s="191" t="s">
        <v>135</v>
      </c>
      <c r="E143" s="198" t="s">
        <v>1</v>
      </c>
      <c r="F143" s="199" t="s">
        <v>1450</v>
      </c>
      <c r="G143" s="197"/>
      <c r="H143" s="198" t="s">
        <v>1</v>
      </c>
      <c r="I143" s="197"/>
      <c r="J143" s="197"/>
      <c r="K143" s="197"/>
      <c r="L143" s="201"/>
      <c r="M143" s="202"/>
      <c r="N143" s="203"/>
      <c r="O143" s="203"/>
      <c r="P143" s="203"/>
      <c r="Q143" s="203"/>
      <c r="R143" s="203"/>
      <c r="S143" s="203"/>
      <c r="T143" s="204"/>
      <c r="AT143" s="205" t="s">
        <v>135</v>
      </c>
      <c r="AU143" s="205" t="s">
        <v>82</v>
      </c>
      <c r="AV143" s="12" t="s">
        <v>82</v>
      </c>
      <c r="AW143" s="12" t="s">
        <v>30</v>
      </c>
      <c r="AX143" s="12" t="s">
        <v>74</v>
      </c>
      <c r="AY143" s="205" t="s">
        <v>125</v>
      </c>
    </row>
    <row r="144" spans="1:65" s="13" customFormat="1">
      <c r="B144" s="206"/>
      <c r="C144" s="207"/>
      <c r="D144" s="191" t="s">
        <v>135</v>
      </c>
      <c r="E144" s="208" t="s">
        <v>1</v>
      </c>
      <c r="F144" s="209" t="s">
        <v>248</v>
      </c>
      <c r="G144" s="207"/>
      <c r="H144" s="210">
        <v>20</v>
      </c>
      <c r="I144" s="207"/>
      <c r="J144" s="207"/>
      <c r="K144" s="207"/>
      <c r="L144" s="212"/>
      <c r="M144" s="213"/>
      <c r="N144" s="214"/>
      <c r="O144" s="214"/>
      <c r="P144" s="214"/>
      <c r="Q144" s="214"/>
      <c r="R144" s="214"/>
      <c r="S144" s="214"/>
      <c r="T144" s="215"/>
      <c r="AT144" s="216" t="s">
        <v>135</v>
      </c>
      <c r="AU144" s="216" t="s">
        <v>82</v>
      </c>
      <c r="AV144" s="13" t="s">
        <v>84</v>
      </c>
      <c r="AW144" s="13" t="s">
        <v>30</v>
      </c>
      <c r="AX144" s="13" t="s">
        <v>74</v>
      </c>
      <c r="AY144" s="216" t="s">
        <v>125</v>
      </c>
    </row>
    <row r="145" spans="1:65" s="14" customFormat="1">
      <c r="B145" s="217"/>
      <c r="C145" s="218"/>
      <c r="D145" s="191" t="s">
        <v>135</v>
      </c>
      <c r="E145" s="219" t="s">
        <v>1</v>
      </c>
      <c r="F145" s="220" t="s">
        <v>138</v>
      </c>
      <c r="G145" s="218"/>
      <c r="H145" s="221">
        <v>20</v>
      </c>
      <c r="I145" s="218"/>
      <c r="J145" s="218"/>
      <c r="K145" s="218"/>
      <c r="L145" s="223"/>
      <c r="M145" s="224"/>
      <c r="N145" s="225"/>
      <c r="O145" s="225"/>
      <c r="P145" s="225"/>
      <c r="Q145" s="225"/>
      <c r="R145" s="225"/>
      <c r="S145" s="225"/>
      <c r="T145" s="226"/>
      <c r="AT145" s="227" t="s">
        <v>135</v>
      </c>
      <c r="AU145" s="227" t="s">
        <v>82</v>
      </c>
      <c r="AV145" s="14" t="s">
        <v>132</v>
      </c>
      <c r="AW145" s="14" t="s">
        <v>30</v>
      </c>
      <c r="AX145" s="14" t="s">
        <v>82</v>
      </c>
      <c r="AY145" s="227" t="s">
        <v>125</v>
      </c>
    </row>
    <row r="146" spans="1:65" s="12" customFormat="1">
      <c r="B146" s="196"/>
      <c r="C146" s="197"/>
      <c r="D146" s="191" t="s">
        <v>135</v>
      </c>
      <c r="E146" s="198" t="s">
        <v>1</v>
      </c>
      <c r="F146" s="199" t="s">
        <v>139</v>
      </c>
      <c r="G146" s="197"/>
      <c r="H146" s="198" t="s">
        <v>1</v>
      </c>
      <c r="I146" s="197"/>
      <c r="J146" s="197"/>
      <c r="K146" s="197"/>
      <c r="L146" s="201"/>
      <c r="M146" s="202"/>
      <c r="N146" s="203"/>
      <c r="O146" s="203"/>
      <c r="P146" s="203"/>
      <c r="Q146" s="203"/>
      <c r="R146" s="203"/>
      <c r="S146" s="203"/>
      <c r="T146" s="204"/>
      <c r="AT146" s="205" t="s">
        <v>135</v>
      </c>
      <c r="AU146" s="205" t="s">
        <v>82</v>
      </c>
      <c r="AV146" s="12" t="s">
        <v>82</v>
      </c>
      <c r="AW146" s="12" t="s">
        <v>30</v>
      </c>
      <c r="AX146" s="12" t="s">
        <v>74</v>
      </c>
      <c r="AY146" s="205" t="s">
        <v>125</v>
      </c>
    </row>
    <row r="147" spans="1:65" s="2" customFormat="1" ht="24.2" customHeight="1">
      <c r="A147" s="33"/>
      <c r="B147" s="34"/>
      <c r="C147" s="177" t="s">
        <v>132</v>
      </c>
      <c r="D147" s="177" t="s">
        <v>126</v>
      </c>
      <c r="E147" s="178" t="s">
        <v>218</v>
      </c>
      <c r="F147" s="179" t="s">
        <v>219</v>
      </c>
      <c r="G147" s="180" t="s">
        <v>159</v>
      </c>
      <c r="H147" s="181">
        <v>2</v>
      </c>
      <c r="I147" s="241"/>
      <c r="J147" s="183">
        <f>ROUND(I147*H147,2)</f>
        <v>0</v>
      </c>
      <c r="K147" s="179" t="s">
        <v>130</v>
      </c>
      <c r="L147" s="184"/>
      <c r="M147" s="185" t="s">
        <v>1</v>
      </c>
      <c r="N147" s="186" t="s">
        <v>39</v>
      </c>
      <c r="O147" s="70"/>
      <c r="P147" s="187">
        <f>O147*H147</f>
        <v>0</v>
      </c>
      <c r="Q147" s="187">
        <v>0.90449999999999997</v>
      </c>
      <c r="R147" s="187">
        <f>Q147*H147</f>
        <v>1.8089999999999999</v>
      </c>
      <c r="S147" s="187">
        <v>0</v>
      </c>
      <c r="T147" s="188">
        <f>S147*H147</f>
        <v>0</v>
      </c>
      <c r="U147" s="33"/>
      <c r="V147" s="33"/>
      <c r="W147" s="33"/>
      <c r="X147" s="33"/>
      <c r="Y147" s="33"/>
      <c r="Z147" s="33"/>
      <c r="AA147" s="33"/>
      <c r="AB147" s="33"/>
      <c r="AC147" s="33"/>
      <c r="AD147" s="33"/>
      <c r="AE147" s="33"/>
      <c r="AR147" s="189" t="s">
        <v>190</v>
      </c>
      <c r="AT147" s="189" t="s">
        <v>126</v>
      </c>
      <c r="AU147" s="189" t="s">
        <v>82</v>
      </c>
      <c r="AY147" s="16" t="s">
        <v>125</v>
      </c>
      <c r="BE147" s="190">
        <f>IF(N147="základní",J147,0)</f>
        <v>0</v>
      </c>
      <c r="BF147" s="190">
        <f>IF(N147="snížená",J147,0)</f>
        <v>0</v>
      </c>
      <c r="BG147" s="190">
        <f>IF(N147="zákl. přenesená",J147,0)</f>
        <v>0</v>
      </c>
      <c r="BH147" s="190">
        <f>IF(N147="sníž. přenesená",J147,0)</f>
        <v>0</v>
      </c>
      <c r="BI147" s="190">
        <f>IF(N147="nulová",J147,0)</f>
        <v>0</v>
      </c>
      <c r="BJ147" s="16" t="s">
        <v>82</v>
      </c>
      <c r="BK147" s="190">
        <f>ROUND(I147*H147,2)</f>
        <v>0</v>
      </c>
      <c r="BL147" s="16" t="s">
        <v>190</v>
      </c>
      <c r="BM147" s="189" t="s">
        <v>1451</v>
      </c>
    </row>
    <row r="148" spans="1:65" s="2" customFormat="1">
      <c r="A148" s="33"/>
      <c r="B148" s="34"/>
      <c r="C148" s="35"/>
      <c r="D148" s="191" t="s">
        <v>134</v>
      </c>
      <c r="E148" s="35"/>
      <c r="F148" s="192" t="s">
        <v>219</v>
      </c>
      <c r="G148" s="35"/>
      <c r="H148" s="35"/>
      <c r="I148" s="35"/>
      <c r="J148" s="35"/>
      <c r="K148" s="35"/>
      <c r="L148" s="38"/>
      <c r="M148" s="194"/>
      <c r="N148" s="195"/>
      <c r="O148" s="70"/>
      <c r="P148" s="70"/>
      <c r="Q148" s="70"/>
      <c r="R148" s="70"/>
      <c r="S148" s="70"/>
      <c r="T148" s="71"/>
      <c r="U148" s="33"/>
      <c r="V148" s="33"/>
      <c r="W148" s="33"/>
      <c r="X148" s="33"/>
      <c r="Y148" s="33"/>
      <c r="Z148" s="33"/>
      <c r="AA148" s="33"/>
      <c r="AB148" s="33"/>
      <c r="AC148" s="33"/>
      <c r="AD148" s="33"/>
      <c r="AE148" s="33"/>
      <c r="AT148" s="16" t="s">
        <v>134</v>
      </c>
      <c r="AU148" s="16" t="s">
        <v>82</v>
      </c>
    </row>
    <row r="149" spans="1:65" s="12" customFormat="1">
      <c r="B149" s="196"/>
      <c r="C149" s="197"/>
      <c r="D149" s="191" t="s">
        <v>135</v>
      </c>
      <c r="E149" s="198" t="s">
        <v>1</v>
      </c>
      <c r="F149" s="199" t="s">
        <v>1452</v>
      </c>
      <c r="G149" s="197"/>
      <c r="H149" s="198" t="s">
        <v>1</v>
      </c>
      <c r="I149" s="197"/>
      <c r="J149" s="197"/>
      <c r="K149" s="197"/>
      <c r="L149" s="201"/>
      <c r="M149" s="202"/>
      <c r="N149" s="203"/>
      <c r="O149" s="203"/>
      <c r="P149" s="203"/>
      <c r="Q149" s="203"/>
      <c r="R149" s="203"/>
      <c r="S149" s="203"/>
      <c r="T149" s="204"/>
      <c r="AT149" s="205" t="s">
        <v>135</v>
      </c>
      <c r="AU149" s="205" t="s">
        <v>82</v>
      </c>
      <c r="AV149" s="12" t="s">
        <v>82</v>
      </c>
      <c r="AW149" s="12" t="s">
        <v>30</v>
      </c>
      <c r="AX149" s="12" t="s">
        <v>74</v>
      </c>
      <c r="AY149" s="205" t="s">
        <v>125</v>
      </c>
    </row>
    <row r="150" spans="1:65" s="13" customFormat="1">
      <c r="B150" s="206"/>
      <c r="C150" s="207"/>
      <c r="D150" s="191" t="s">
        <v>135</v>
      </c>
      <c r="E150" s="208" t="s">
        <v>1</v>
      </c>
      <c r="F150" s="209" t="s">
        <v>82</v>
      </c>
      <c r="G150" s="207"/>
      <c r="H150" s="210">
        <v>1</v>
      </c>
      <c r="I150" s="207"/>
      <c r="J150" s="207"/>
      <c r="K150" s="207"/>
      <c r="L150" s="212"/>
      <c r="M150" s="213"/>
      <c r="N150" s="214"/>
      <c r="O150" s="214"/>
      <c r="P150" s="214"/>
      <c r="Q150" s="214"/>
      <c r="R150" s="214"/>
      <c r="S150" s="214"/>
      <c r="T150" s="215"/>
      <c r="AT150" s="216" t="s">
        <v>135</v>
      </c>
      <c r="AU150" s="216" t="s">
        <v>82</v>
      </c>
      <c r="AV150" s="13" t="s">
        <v>84</v>
      </c>
      <c r="AW150" s="13" t="s">
        <v>30</v>
      </c>
      <c r="AX150" s="13" t="s">
        <v>74</v>
      </c>
      <c r="AY150" s="216" t="s">
        <v>125</v>
      </c>
    </row>
    <row r="151" spans="1:65" s="12" customFormat="1">
      <c r="B151" s="196"/>
      <c r="C151" s="197"/>
      <c r="D151" s="191" t="s">
        <v>135</v>
      </c>
      <c r="E151" s="198" t="s">
        <v>1</v>
      </c>
      <c r="F151" s="199" t="s">
        <v>1453</v>
      </c>
      <c r="G151" s="197"/>
      <c r="H151" s="198" t="s">
        <v>1</v>
      </c>
      <c r="I151" s="197"/>
      <c r="J151" s="197"/>
      <c r="K151" s="197"/>
      <c r="L151" s="201"/>
      <c r="M151" s="202"/>
      <c r="N151" s="203"/>
      <c r="O151" s="203"/>
      <c r="P151" s="203"/>
      <c r="Q151" s="203"/>
      <c r="R151" s="203"/>
      <c r="S151" s="203"/>
      <c r="T151" s="204"/>
      <c r="AT151" s="205" t="s">
        <v>135</v>
      </c>
      <c r="AU151" s="205" t="s">
        <v>82</v>
      </c>
      <c r="AV151" s="12" t="s">
        <v>82</v>
      </c>
      <c r="AW151" s="12" t="s">
        <v>30</v>
      </c>
      <c r="AX151" s="12" t="s">
        <v>74</v>
      </c>
      <c r="AY151" s="205" t="s">
        <v>125</v>
      </c>
    </row>
    <row r="152" spans="1:65" s="13" customFormat="1">
      <c r="B152" s="206"/>
      <c r="C152" s="207"/>
      <c r="D152" s="191" t="s">
        <v>135</v>
      </c>
      <c r="E152" s="208" t="s">
        <v>1</v>
      </c>
      <c r="F152" s="209" t="s">
        <v>82</v>
      </c>
      <c r="G152" s="207"/>
      <c r="H152" s="210">
        <v>1</v>
      </c>
      <c r="I152" s="207"/>
      <c r="J152" s="207"/>
      <c r="K152" s="207"/>
      <c r="L152" s="212"/>
      <c r="M152" s="213"/>
      <c r="N152" s="214"/>
      <c r="O152" s="214"/>
      <c r="P152" s="214"/>
      <c r="Q152" s="214"/>
      <c r="R152" s="214"/>
      <c r="S152" s="214"/>
      <c r="T152" s="215"/>
      <c r="AT152" s="216" t="s">
        <v>135</v>
      </c>
      <c r="AU152" s="216" t="s">
        <v>82</v>
      </c>
      <c r="AV152" s="13" t="s">
        <v>84</v>
      </c>
      <c r="AW152" s="13" t="s">
        <v>30</v>
      </c>
      <c r="AX152" s="13" t="s">
        <v>74</v>
      </c>
      <c r="AY152" s="216" t="s">
        <v>125</v>
      </c>
    </row>
    <row r="153" spans="1:65" s="14" customFormat="1">
      <c r="B153" s="217"/>
      <c r="C153" s="218"/>
      <c r="D153" s="191" t="s">
        <v>135</v>
      </c>
      <c r="E153" s="219" t="s">
        <v>1</v>
      </c>
      <c r="F153" s="220" t="s">
        <v>138</v>
      </c>
      <c r="G153" s="218"/>
      <c r="H153" s="221">
        <v>2</v>
      </c>
      <c r="I153" s="218"/>
      <c r="J153" s="218"/>
      <c r="K153" s="218"/>
      <c r="L153" s="223"/>
      <c r="M153" s="224"/>
      <c r="N153" s="225"/>
      <c r="O153" s="225"/>
      <c r="P153" s="225"/>
      <c r="Q153" s="225"/>
      <c r="R153" s="225"/>
      <c r="S153" s="225"/>
      <c r="T153" s="226"/>
      <c r="AT153" s="227" t="s">
        <v>135</v>
      </c>
      <c r="AU153" s="227" t="s">
        <v>82</v>
      </c>
      <c r="AV153" s="14" t="s">
        <v>132</v>
      </c>
      <c r="AW153" s="14" t="s">
        <v>30</v>
      </c>
      <c r="AX153" s="14" t="s">
        <v>82</v>
      </c>
      <c r="AY153" s="227" t="s">
        <v>125</v>
      </c>
    </row>
    <row r="154" spans="1:65" s="12" customFormat="1">
      <c r="B154" s="196"/>
      <c r="C154" s="197"/>
      <c r="D154" s="191" t="s">
        <v>135</v>
      </c>
      <c r="E154" s="198" t="s">
        <v>1</v>
      </c>
      <c r="F154" s="199" t="s">
        <v>139</v>
      </c>
      <c r="G154" s="197"/>
      <c r="H154" s="198" t="s">
        <v>1</v>
      </c>
      <c r="I154" s="197"/>
      <c r="J154" s="197"/>
      <c r="K154" s="197"/>
      <c r="L154" s="201"/>
      <c r="M154" s="202"/>
      <c r="N154" s="203"/>
      <c r="O154" s="203"/>
      <c r="P154" s="203"/>
      <c r="Q154" s="203"/>
      <c r="R154" s="203"/>
      <c r="S154" s="203"/>
      <c r="T154" s="204"/>
      <c r="AT154" s="205" t="s">
        <v>135</v>
      </c>
      <c r="AU154" s="205" t="s">
        <v>82</v>
      </c>
      <c r="AV154" s="12" t="s">
        <v>82</v>
      </c>
      <c r="AW154" s="12" t="s">
        <v>30</v>
      </c>
      <c r="AX154" s="12" t="s">
        <v>74</v>
      </c>
      <c r="AY154" s="205" t="s">
        <v>125</v>
      </c>
    </row>
    <row r="155" spans="1:65" s="2" customFormat="1" ht="24.2" customHeight="1">
      <c r="A155" s="33"/>
      <c r="B155" s="34"/>
      <c r="C155" s="177" t="s">
        <v>176</v>
      </c>
      <c r="D155" s="177" t="s">
        <v>126</v>
      </c>
      <c r="E155" s="178" t="s">
        <v>214</v>
      </c>
      <c r="F155" s="179" t="s">
        <v>215</v>
      </c>
      <c r="G155" s="180" t="s">
        <v>159</v>
      </c>
      <c r="H155" s="181">
        <v>3</v>
      </c>
      <c r="I155" s="241"/>
      <c r="J155" s="183">
        <f>ROUND(I155*H155,2)</f>
        <v>0</v>
      </c>
      <c r="K155" s="179" t="s">
        <v>130</v>
      </c>
      <c r="L155" s="184"/>
      <c r="M155" s="185" t="s">
        <v>1</v>
      </c>
      <c r="N155" s="186" t="s">
        <v>39</v>
      </c>
      <c r="O155" s="70"/>
      <c r="P155" s="187">
        <f>O155*H155</f>
        <v>0</v>
      </c>
      <c r="Q155" s="187">
        <v>0.90449999999999997</v>
      </c>
      <c r="R155" s="187">
        <f>Q155*H155</f>
        <v>2.7134999999999998</v>
      </c>
      <c r="S155" s="187">
        <v>0</v>
      </c>
      <c r="T155" s="188">
        <f>S155*H155</f>
        <v>0</v>
      </c>
      <c r="U155" s="33"/>
      <c r="V155" s="33"/>
      <c r="W155" s="33"/>
      <c r="X155" s="33"/>
      <c r="Y155" s="33"/>
      <c r="Z155" s="33"/>
      <c r="AA155" s="33"/>
      <c r="AB155" s="33"/>
      <c r="AC155" s="33"/>
      <c r="AD155" s="33"/>
      <c r="AE155" s="33"/>
      <c r="AR155" s="189" t="s">
        <v>190</v>
      </c>
      <c r="AT155" s="189" t="s">
        <v>126</v>
      </c>
      <c r="AU155" s="189" t="s">
        <v>82</v>
      </c>
      <c r="AY155" s="16" t="s">
        <v>125</v>
      </c>
      <c r="BE155" s="190">
        <f>IF(N155="základní",J155,0)</f>
        <v>0</v>
      </c>
      <c r="BF155" s="190">
        <f>IF(N155="snížená",J155,0)</f>
        <v>0</v>
      </c>
      <c r="BG155" s="190">
        <f>IF(N155="zákl. přenesená",J155,0)</f>
        <v>0</v>
      </c>
      <c r="BH155" s="190">
        <f>IF(N155="sníž. přenesená",J155,0)</f>
        <v>0</v>
      </c>
      <c r="BI155" s="190">
        <f>IF(N155="nulová",J155,0)</f>
        <v>0</v>
      </c>
      <c r="BJ155" s="16" t="s">
        <v>82</v>
      </c>
      <c r="BK155" s="190">
        <f>ROUND(I155*H155,2)</f>
        <v>0</v>
      </c>
      <c r="BL155" s="16" t="s">
        <v>190</v>
      </c>
      <c r="BM155" s="189" t="s">
        <v>1454</v>
      </c>
    </row>
    <row r="156" spans="1:65" s="2" customFormat="1">
      <c r="A156" s="33"/>
      <c r="B156" s="34"/>
      <c r="C156" s="35"/>
      <c r="D156" s="191" t="s">
        <v>134</v>
      </c>
      <c r="E156" s="35"/>
      <c r="F156" s="192" t="s">
        <v>215</v>
      </c>
      <c r="G156" s="35"/>
      <c r="H156" s="35"/>
      <c r="I156" s="35"/>
      <c r="J156" s="35"/>
      <c r="K156" s="35"/>
      <c r="L156" s="38"/>
      <c r="M156" s="194"/>
      <c r="N156" s="195"/>
      <c r="O156" s="70"/>
      <c r="P156" s="70"/>
      <c r="Q156" s="70"/>
      <c r="R156" s="70"/>
      <c r="S156" s="70"/>
      <c r="T156" s="71"/>
      <c r="U156" s="33"/>
      <c r="V156" s="33"/>
      <c r="W156" s="33"/>
      <c r="X156" s="33"/>
      <c r="Y156" s="33"/>
      <c r="Z156" s="33"/>
      <c r="AA156" s="33"/>
      <c r="AB156" s="33"/>
      <c r="AC156" s="33"/>
      <c r="AD156" s="33"/>
      <c r="AE156" s="33"/>
      <c r="AT156" s="16" t="s">
        <v>134</v>
      </c>
      <c r="AU156" s="16" t="s">
        <v>82</v>
      </c>
    </row>
    <row r="157" spans="1:65" s="12" customFormat="1">
      <c r="B157" s="196"/>
      <c r="C157" s="197"/>
      <c r="D157" s="191" t="s">
        <v>135</v>
      </c>
      <c r="E157" s="198" t="s">
        <v>1</v>
      </c>
      <c r="F157" s="199" t="s">
        <v>1452</v>
      </c>
      <c r="G157" s="197"/>
      <c r="H157" s="198" t="s">
        <v>1</v>
      </c>
      <c r="I157" s="197"/>
      <c r="J157" s="197"/>
      <c r="K157" s="197"/>
      <c r="L157" s="201"/>
      <c r="M157" s="202"/>
      <c r="N157" s="203"/>
      <c r="O157" s="203"/>
      <c r="P157" s="203"/>
      <c r="Q157" s="203"/>
      <c r="R157" s="203"/>
      <c r="S157" s="203"/>
      <c r="T157" s="204"/>
      <c r="AT157" s="205" t="s">
        <v>135</v>
      </c>
      <c r="AU157" s="205" t="s">
        <v>82</v>
      </c>
      <c r="AV157" s="12" t="s">
        <v>82</v>
      </c>
      <c r="AW157" s="12" t="s">
        <v>30</v>
      </c>
      <c r="AX157" s="12" t="s">
        <v>74</v>
      </c>
      <c r="AY157" s="205" t="s">
        <v>125</v>
      </c>
    </row>
    <row r="158" spans="1:65" s="13" customFormat="1">
      <c r="B158" s="206"/>
      <c r="C158" s="207"/>
      <c r="D158" s="191" t="s">
        <v>135</v>
      </c>
      <c r="E158" s="208" t="s">
        <v>1</v>
      </c>
      <c r="F158" s="209" t="s">
        <v>82</v>
      </c>
      <c r="G158" s="207"/>
      <c r="H158" s="210">
        <v>1</v>
      </c>
      <c r="I158" s="207"/>
      <c r="J158" s="207"/>
      <c r="K158" s="207"/>
      <c r="L158" s="212"/>
      <c r="M158" s="213"/>
      <c r="N158" s="214"/>
      <c r="O158" s="214"/>
      <c r="P158" s="214"/>
      <c r="Q158" s="214"/>
      <c r="R158" s="214"/>
      <c r="S158" s="214"/>
      <c r="T158" s="215"/>
      <c r="AT158" s="216" t="s">
        <v>135</v>
      </c>
      <c r="AU158" s="216" t="s">
        <v>82</v>
      </c>
      <c r="AV158" s="13" t="s">
        <v>84</v>
      </c>
      <c r="AW158" s="13" t="s">
        <v>30</v>
      </c>
      <c r="AX158" s="13" t="s">
        <v>74</v>
      </c>
      <c r="AY158" s="216" t="s">
        <v>125</v>
      </c>
    </row>
    <row r="159" spans="1:65" s="12" customFormat="1">
      <c r="B159" s="196"/>
      <c r="C159" s="197"/>
      <c r="D159" s="191" t="s">
        <v>135</v>
      </c>
      <c r="E159" s="198" t="s">
        <v>1</v>
      </c>
      <c r="F159" s="199" t="s">
        <v>1453</v>
      </c>
      <c r="G159" s="197"/>
      <c r="H159" s="198" t="s">
        <v>1</v>
      </c>
      <c r="I159" s="197"/>
      <c r="J159" s="197"/>
      <c r="K159" s="197"/>
      <c r="L159" s="201"/>
      <c r="M159" s="202"/>
      <c r="N159" s="203"/>
      <c r="O159" s="203"/>
      <c r="P159" s="203"/>
      <c r="Q159" s="203"/>
      <c r="R159" s="203"/>
      <c r="S159" s="203"/>
      <c r="T159" s="204"/>
      <c r="AT159" s="205" t="s">
        <v>135</v>
      </c>
      <c r="AU159" s="205" t="s">
        <v>82</v>
      </c>
      <c r="AV159" s="12" t="s">
        <v>82</v>
      </c>
      <c r="AW159" s="12" t="s">
        <v>30</v>
      </c>
      <c r="AX159" s="12" t="s">
        <v>74</v>
      </c>
      <c r="AY159" s="205" t="s">
        <v>125</v>
      </c>
    </row>
    <row r="160" spans="1:65" s="13" customFormat="1">
      <c r="B160" s="206"/>
      <c r="C160" s="207"/>
      <c r="D160" s="191" t="s">
        <v>135</v>
      </c>
      <c r="E160" s="208" t="s">
        <v>1</v>
      </c>
      <c r="F160" s="209" t="s">
        <v>82</v>
      </c>
      <c r="G160" s="207"/>
      <c r="H160" s="210">
        <v>1</v>
      </c>
      <c r="I160" s="207"/>
      <c r="J160" s="207"/>
      <c r="K160" s="207"/>
      <c r="L160" s="212"/>
      <c r="M160" s="213"/>
      <c r="N160" s="214"/>
      <c r="O160" s="214"/>
      <c r="P160" s="214"/>
      <c r="Q160" s="214"/>
      <c r="R160" s="214"/>
      <c r="S160" s="214"/>
      <c r="T160" s="215"/>
      <c r="AT160" s="216" t="s">
        <v>135</v>
      </c>
      <c r="AU160" s="216" t="s">
        <v>82</v>
      </c>
      <c r="AV160" s="13" t="s">
        <v>84</v>
      </c>
      <c r="AW160" s="13" t="s">
        <v>30</v>
      </c>
      <c r="AX160" s="13" t="s">
        <v>74</v>
      </c>
      <c r="AY160" s="216" t="s">
        <v>125</v>
      </c>
    </row>
    <row r="161" spans="1:65" s="12" customFormat="1">
      <c r="B161" s="196"/>
      <c r="C161" s="197"/>
      <c r="D161" s="191" t="s">
        <v>135</v>
      </c>
      <c r="E161" s="198" t="s">
        <v>1</v>
      </c>
      <c r="F161" s="199" t="s">
        <v>1455</v>
      </c>
      <c r="G161" s="197"/>
      <c r="H161" s="198" t="s">
        <v>1</v>
      </c>
      <c r="I161" s="197"/>
      <c r="J161" s="197"/>
      <c r="K161" s="197"/>
      <c r="L161" s="201"/>
      <c r="M161" s="202"/>
      <c r="N161" s="203"/>
      <c r="O161" s="203"/>
      <c r="P161" s="203"/>
      <c r="Q161" s="203"/>
      <c r="R161" s="203"/>
      <c r="S161" s="203"/>
      <c r="T161" s="204"/>
      <c r="AT161" s="205" t="s">
        <v>135</v>
      </c>
      <c r="AU161" s="205" t="s">
        <v>82</v>
      </c>
      <c r="AV161" s="12" t="s">
        <v>82</v>
      </c>
      <c r="AW161" s="12" t="s">
        <v>30</v>
      </c>
      <c r="AX161" s="12" t="s">
        <v>74</v>
      </c>
      <c r="AY161" s="205" t="s">
        <v>125</v>
      </c>
    </row>
    <row r="162" spans="1:65" s="13" customFormat="1">
      <c r="B162" s="206"/>
      <c r="C162" s="207"/>
      <c r="D162" s="191" t="s">
        <v>135</v>
      </c>
      <c r="E162" s="208" t="s">
        <v>1</v>
      </c>
      <c r="F162" s="209" t="s">
        <v>82</v>
      </c>
      <c r="G162" s="207"/>
      <c r="H162" s="210">
        <v>1</v>
      </c>
      <c r="I162" s="207"/>
      <c r="J162" s="207"/>
      <c r="K162" s="207"/>
      <c r="L162" s="212"/>
      <c r="M162" s="213"/>
      <c r="N162" s="214"/>
      <c r="O162" s="214"/>
      <c r="P162" s="214"/>
      <c r="Q162" s="214"/>
      <c r="R162" s="214"/>
      <c r="S162" s="214"/>
      <c r="T162" s="215"/>
      <c r="AT162" s="216" t="s">
        <v>135</v>
      </c>
      <c r="AU162" s="216" t="s">
        <v>82</v>
      </c>
      <c r="AV162" s="13" t="s">
        <v>84</v>
      </c>
      <c r="AW162" s="13" t="s">
        <v>30</v>
      </c>
      <c r="AX162" s="13" t="s">
        <v>74</v>
      </c>
      <c r="AY162" s="216" t="s">
        <v>125</v>
      </c>
    </row>
    <row r="163" spans="1:65" s="14" customFormat="1">
      <c r="B163" s="217"/>
      <c r="C163" s="218"/>
      <c r="D163" s="191" t="s">
        <v>135</v>
      </c>
      <c r="E163" s="219" t="s">
        <v>1</v>
      </c>
      <c r="F163" s="220" t="s">
        <v>138</v>
      </c>
      <c r="G163" s="218"/>
      <c r="H163" s="221">
        <v>3</v>
      </c>
      <c r="I163" s="218"/>
      <c r="J163" s="218"/>
      <c r="K163" s="218"/>
      <c r="L163" s="223"/>
      <c r="M163" s="224"/>
      <c r="N163" s="225"/>
      <c r="O163" s="225"/>
      <c r="P163" s="225"/>
      <c r="Q163" s="225"/>
      <c r="R163" s="225"/>
      <c r="S163" s="225"/>
      <c r="T163" s="226"/>
      <c r="AT163" s="227" t="s">
        <v>135</v>
      </c>
      <c r="AU163" s="227" t="s">
        <v>82</v>
      </c>
      <c r="AV163" s="14" t="s">
        <v>132</v>
      </c>
      <c r="AW163" s="14" t="s">
        <v>30</v>
      </c>
      <c r="AX163" s="14" t="s">
        <v>82</v>
      </c>
      <c r="AY163" s="227" t="s">
        <v>125</v>
      </c>
    </row>
    <row r="164" spans="1:65" s="12" customFormat="1">
      <c r="B164" s="196"/>
      <c r="C164" s="197"/>
      <c r="D164" s="191" t="s">
        <v>135</v>
      </c>
      <c r="E164" s="198" t="s">
        <v>1</v>
      </c>
      <c r="F164" s="199" t="s">
        <v>139</v>
      </c>
      <c r="G164" s="197"/>
      <c r="H164" s="198" t="s">
        <v>1</v>
      </c>
      <c r="I164" s="197"/>
      <c r="J164" s="197"/>
      <c r="K164" s="197"/>
      <c r="L164" s="201"/>
      <c r="M164" s="202"/>
      <c r="N164" s="203"/>
      <c r="O164" s="203"/>
      <c r="P164" s="203"/>
      <c r="Q164" s="203"/>
      <c r="R164" s="203"/>
      <c r="S164" s="203"/>
      <c r="T164" s="204"/>
      <c r="AT164" s="205" t="s">
        <v>135</v>
      </c>
      <c r="AU164" s="205" t="s">
        <v>82</v>
      </c>
      <c r="AV164" s="12" t="s">
        <v>82</v>
      </c>
      <c r="AW164" s="12" t="s">
        <v>30</v>
      </c>
      <c r="AX164" s="12" t="s">
        <v>74</v>
      </c>
      <c r="AY164" s="205" t="s">
        <v>125</v>
      </c>
    </row>
    <row r="165" spans="1:65" s="2" customFormat="1" ht="24.2" customHeight="1">
      <c r="A165" s="33"/>
      <c r="B165" s="34"/>
      <c r="C165" s="177" t="s">
        <v>181</v>
      </c>
      <c r="D165" s="177" t="s">
        <v>126</v>
      </c>
      <c r="E165" s="178" t="s">
        <v>1456</v>
      </c>
      <c r="F165" s="179" t="s">
        <v>1457</v>
      </c>
      <c r="G165" s="180" t="s">
        <v>159</v>
      </c>
      <c r="H165" s="181">
        <v>1</v>
      </c>
      <c r="I165" s="241"/>
      <c r="J165" s="183">
        <f>ROUND(I165*H165,2)</f>
        <v>0</v>
      </c>
      <c r="K165" s="179" t="s">
        <v>130</v>
      </c>
      <c r="L165" s="184"/>
      <c r="M165" s="185" t="s">
        <v>1</v>
      </c>
      <c r="N165" s="186" t="s">
        <v>39</v>
      </c>
      <c r="O165" s="70"/>
      <c r="P165" s="187">
        <f>O165*H165</f>
        <v>0</v>
      </c>
      <c r="Q165" s="187">
        <v>0.90449999999999997</v>
      </c>
      <c r="R165" s="187">
        <f>Q165*H165</f>
        <v>0.90449999999999997</v>
      </c>
      <c r="S165" s="187">
        <v>0</v>
      </c>
      <c r="T165" s="188">
        <f>S165*H165</f>
        <v>0</v>
      </c>
      <c r="U165" s="33"/>
      <c r="V165" s="33"/>
      <c r="W165" s="33"/>
      <c r="X165" s="33"/>
      <c r="Y165" s="33"/>
      <c r="Z165" s="33"/>
      <c r="AA165" s="33"/>
      <c r="AB165" s="33"/>
      <c r="AC165" s="33"/>
      <c r="AD165" s="33"/>
      <c r="AE165" s="33"/>
      <c r="AR165" s="189" t="s">
        <v>190</v>
      </c>
      <c r="AT165" s="189" t="s">
        <v>126</v>
      </c>
      <c r="AU165" s="189" t="s">
        <v>82</v>
      </c>
      <c r="AY165" s="16" t="s">
        <v>125</v>
      </c>
      <c r="BE165" s="190">
        <f>IF(N165="základní",J165,0)</f>
        <v>0</v>
      </c>
      <c r="BF165" s="190">
        <f>IF(N165="snížená",J165,0)</f>
        <v>0</v>
      </c>
      <c r="BG165" s="190">
        <f>IF(N165="zákl. přenesená",J165,0)</f>
        <v>0</v>
      </c>
      <c r="BH165" s="190">
        <f>IF(N165="sníž. přenesená",J165,0)</f>
        <v>0</v>
      </c>
      <c r="BI165" s="190">
        <f>IF(N165="nulová",J165,0)</f>
        <v>0</v>
      </c>
      <c r="BJ165" s="16" t="s">
        <v>82</v>
      </c>
      <c r="BK165" s="190">
        <f>ROUND(I165*H165,2)</f>
        <v>0</v>
      </c>
      <c r="BL165" s="16" t="s">
        <v>190</v>
      </c>
      <c r="BM165" s="189" t="s">
        <v>1458</v>
      </c>
    </row>
    <row r="166" spans="1:65" s="2" customFormat="1">
      <c r="A166" s="33"/>
      <c r="B166" s="34"/>
      <c r="C166" s="35"/>
      <c r="D166" s="191" t="s">
        <v>134</v>
      </c>
      <c r="E166" s="35"/>
      <c r="F166" s="192" t="s">
        <v>1457</v>
      </c>
      <c r="G166" s="35"/>
      <c r="H166" s="35"/>
      <c r="I166" s="35"/>
      <c r="J166" s="35"/>
      <c r="K166" s="35"/>
      <c r="L166" s="38"/>
      <c r="M166" s="194"/>
      <c r="N166" s="195"/>
      <c r="O166" s="70"/>
      <c r="P166" s="70"/>
      <c r="Q166" s="70"/>
      <c r="R166" s="70"/>
      <c r="S166" s="70"/>
      <c r="T166" s="71"/>
      <c r="U166" s="33"/>
      <c r="V166" s="33"/>
      <c r="W166" s="33"/>
      <c r="X166" s="33"/>
      <c r="Y166" s="33"/>
      <c r="Z166" s="33"/>
      <c r="AA166" s="33"/>
      <c r="AB166" s="33"/>
      <c r="AC166" s="33"/>
      <c r="AD166" s="33"/>
      <c r="AE166" s="33"/>
      <c r="AT166" s="16" t="s">
        <v>134</v>
      </c>
      <c r="AU166" s="16" t="s">
        <v>82</v>
      </c>
    </row>
    <row r="167" spans="1:65" s="12" customFormat="1">
      <c r="B167" s="196"/>
      <c r="C167" s="197"/>
      <c r="D167" s="191" t="s">
        <v>135</v>
      </c>
      <c r="E167" s="198" t="s">
        <v>1</v>
      </c>
      <c r="F167" s="199" t="s">
        <v>1459</v>
      </c>
      <c r="G167" s="197"/>
      <c r="H167" s="198" t="s">
        <v>1</v>
      </c>
      <c r="I167" s="197"/>
      <c r="J167" s="197"/>
      <c r="K167" s="197"/>
      <c r="L167" s="201"/>
      <c r="M167" s="202"/>
      <c r="N167" s="203"/>
      <c r="O167" s="203"/>
      <c r="P167" s="203"/>
      <c r="Q167" s="203"/>
      <c r="R167" s="203"/>
      <c r="S167" s="203"/>
      <c r="T167" s="204"/>
      <c r="AT167" s="205" t="s">
        <v>135</v>
      </c>
      <c r="AU167" s="205" t="s">
        <v>82</v>
      </c>
      <c r="AV167" s="12" t="s">
        <v>82</v>
      </c>
      <c r="AW167" s="12" t="s">
        <v>30</v>
      </c>
      <c r="AX167" s="12" t="s">
        <v>74</v>
      </c>
      <c r="AY167" s="205" t="s">
        <v>125</v>
      </c>
    </row>
    <row r="168" spans="1:65" s="13" customFormat="1">
      <c r="B168" s="206"/>
      <c r="C168" s="207"/>
      <c r="D168" s="191" t="s">
        <v>135</v>
      </c>
      <c r="E168" s="208" t="s">
        <v>1</v>
      </c>
      <c r="F168" s="209" t="s">
        <v>82</v>
      </c>
      <c r="G168" s="207"/>
      <c r="H168" s="210">
        <v>1</v>
      </c>
      <c r="I168" s="207"/>
      <c r="J168" s="207"/>
      <c r="K168" s="207"/>
      <c r="L168" s="212"/>
      <c r="M168" s="213"/>
      <c r="N168" s="214"/>
      <c r="O168" s="214"/>
      <c r="P168" s="214"/>
      <c r="Q168" s="214"/>
      <c r="R168" s="214"/>
      <c r="S168" s="214"/>
      <c r="T168" s="215"/>
      <c r="AT168" s="216" t="s">
        <v>135</v>
      </c>
      <c r="AU168" s="216" t="s">
        <v>82</v>
      </c>
      <c r="AV168" s="13" t="s">
        <v>84</v>
      </c>
      <c r="AW168" s="13" t="s">
        <v>30</v>
      </c>
      <c r="AX168" s="13" t="s">
        <v>74</v>
      </c>
      <c r="AY168" s="216" t="s">
        <v>125</v>
      </c>
    </row>
    <row r="169" spans="1:65" s="14" customFormat="1">
      <c r="B169" s="217"/>
      <c r="C169" s="218"/>
      <c r="D169" s="191" t="s">
        <v>135</v>
      </c>
      <c r="E169" s="219" t="s">
        <v>1</v>
      </c>
      <c r="F169" s="220" t="s">
        <v>138</v>
      </c>
      <c r="G169" s="218"/>
      <c r="H169" s="221">
        <v>1</v>
      </c>
      <c r="I169" s="218"/>
      <c r="J169" s="218"/>
      <c r="K169" s="218"/>
      <c r="L169" s="223"/>
      <c r="M169" s="224"/>
      <c r="N169" s="225"/>
      <c r="O169" s="225"/>
      <c r="P169" s="225"/>
      <c r="Q169" s="225"/>
      <c r="R169" s="225"/>
      <c r="S169" s="225"/>
      <c r="T169" s="226"/>
      <c r="AT169" s="227" t="s">
        <v>135</v>
      </c>
      <c r="AU169" s="227" t="s">
        <v>82</v>
      </c>
      <c r="AV169" s="14" t="s">
        <v>132</v>
      </c>
      <c r="AW169" s="14" t="s">
        <v>30</v>
      </c>
      <c r="AX169" s="14" t="s">
        <v>82</v>
      </c>
      <c r="AY169" s="227" t="s">
        <v>125</v>
      </c>
    </row>
    <row r="170" spans="1:65" s="12" customFormat="1">
      <c r="B170" s="196"/>
      <c r="C170" s="197"/>
      <c r="D170" s="191" t="s">
        <v>135</v>
      </c>
      <c r="E170" s="198" t="s">
        <v>1</v>
      </c>
      <c r="F170" s="199" t="s">
        <v>139</v>
      </c>
      <c r="G170" s="197"/>
      <c r="H170" s="198" t="s">
        <v>1</v>
      </c>
      <c r="I170" s="197"/>
      <c r="J170" s="197"/>
      <c r="K170" s="197"/>
      <c r="L170" s="201"/>
      <c r="M170" s="202"/>
      <c r="N170" s="203"/>
      <c r="O170" s="203"/>
      <c r="P170" s="203"/>
      <c r="Q170" s="203"/>
      <c r="R170" s="203"/>
      <c r="S170" s="203"/>
      <c r="T170" s="204"/>
      <c r="AT170" s="205" t="s">
        <v>135</v>
      </c>
      <c r="AU170" s="205" t="s">
        <v>82</v>
      </c>
      <c r="AV170" s="12" t="s">
        <v>82</v>
      </c>
      <c r="AW170" s="12" t="s">
        <v>30</v>
      </c>
      <c r="AX170" s="12" t="s">
        <v>74</v>
      </c>
      <c r="AY170" s="205" t="s">
        <v>125</v>
      </c>
    </row>
    <row r="171" spans="1:65" s="2" customFormat="1" ht="24.2" customHeight="1">
      <c r="A171" s="33"/>
      <c r="B171" s="34"/>
      <c r="C171" s="177" t="s">
        <v>187</v>
      </c>
      <c r="D171" s="177" t="s">
        <v>126</v>
      </c>
      <c r="E171" s="178" t="s">
        <v>225</v>
      </c>
      <c r="F171" s="179" t="s">
        <v>226</v>
      </c>
      <c r="G171" s="180" t="s">
        <v>159</v>
      </c>
      <c r="H171" s="181">
        <v>3</v>
      </c>
      <c r="I171" s="241"/>
      <c r="J171" s="183">
        <f>ROUND(I171*H171,2)</f>
        <v>0</v>
      </c>
      <c r="K171" s="179" t="s">
        <v>130</v>
      </c>
      <c r="L171" s="184"/>
      <c r="M171" s="185" t="s">
        <v>1</v>
      </c>
      <c r="N171" s="186" t="s">
        <v>39</v>
      </c>
      <c r="O171" s="70"/>
      <c r="P171" s="187">
        <f>O171*H171</f>
        <v>0</v>
      </c>
      <c r="Q171" s="187">
        <v>0.97399999999999998</v>
      </c>
      <c r="R171" s="187">
        <f>Q171*H171</f>
        <v>2.9219999999999997</v>
      </c>
      <c r="S171" s="187">
        <v>0</v>
      </c>
      <c r="T171" s="188">
        <f>S171*H171</f>
        <v>0</v>
      </c>
      <c r="U171" s="33"/>
      <c r="V171" s="33"/>
      <c r="W171" s="33"/>
      <c r="X171" s="33"/>
      <c r="Y171" s="33"/>
      <c r="Z171" s="33"/>
      <c r="AA171" s="33"/>
      <c r="AB171" s="33"/>
      <c r="AC171" s="33"/>
      <c r="AD171" s="33"/>
      <c r="AE171" s="33"/>
      <c r="AR171" s="189" t="s">
        <v>190</v>
      </c>
      <c r="AT171" s="189" t="s">
        <v>126</v>
      </c>
      <c r="AU171" s="189" t="s">
        <v>82</v>
      </c>
      <c r="AY171" s="16" t="s">
        <v>125</v>
      </c>
      <c r="BE171" s="190">
        <f>IF(N171="základní",J171,0)</f>
        <v>0</v>
      </c>
      <c r="BF171" s="190">
        <f>IF(N171="snížená",J171,0)</f>
        <v>0</v>
      </c>
      <c r="BG171" s="190">
        <f>IF(N171="zákl. přenesená",J171,0)</f>
        <v>0</v>
      </c>
      <c r="BH171" s="190">
        <f>IF(N171="sníž. přenesená",J171,0)</f>
        <v>0</v>
      </c>
      <c r="BI171" s="190">
        <f>IF(N171="nulová",J171,0)</f>
        <v>0</v>
      </c>
      <c r="BJ171" s="16" t="s">
        <v>82</v>
      </c>
      <c r="BK171" s="190">
        <f>ROUND(I171*H171,2)</f>
        <v>0</v>
      </c>
      <c r="BL171" s="16" t="s">
        <v>190</v>
      </c>
      <c r="BM171" s="189" t="s">
        <v>1460</v>
      </c>
    </row>
    <row r="172" spans="1:65" s="2" customFormat="1" ht="19.5">
      <c r="A172" s="33"/>
      <c r="B172" s="34"/>
      <c r="C172" s="35"/>
      <c r="D172" s="191" t="s">
        <v>134</v>
      </c>
      <c r="E172" s="35"/>
      <c r="F172" s="192" t="s">
        <v>226</v>
      </c>
      <c r="G172" s="35"/>
      <c r="H172" s="35"/>
      <c r="I172" s="35"/>
      <c r="J172" s="35"/>
      <c r="K172" s="35"/>
      <c r="L172" s="38"/>
      <c r="M172" s="194"/>
      <c r="N172" s="195"/>
      <c r="O172" s="70"/>
      <c r="P172" s="70"/>
      <c r="Q172" s="70"/>
      <c r="R172" s="70"/>
      <c r="S172" s="70"/>
      <c r="T172" s="71"/>
      <c r="U172" s="33"/>
      <c r="V172" s="33"/>
      <c r="W172" s="33"/>
      <c r="X172" s="33"/>
      <c r="Y172" s="33"/>
      <c r="Z172" s="33"/>
      <c r="AA172" s="33"/>
      <c r="AB172" s="33"/>
      <c r="AC172" s="33"/>
      <c r="AD172" s="33"/>
      <c r="AE172" s="33"/>
      <c r="AT172" s="16" t="s">
        <v>134</v>
      </c>
      <c r="AU172" s="16" t="s">
        <v>82</v>
      </c>
    </row>
    <row r="173" spans="1:65" s="12" customFormat="1">
      <c r="B173" s="196"/>
      <c r="C173" s="197"/>
      <c r="D173" s="191" t="s">
        <v>135</v>
      </c>
      <c r="E173" s="198" t="s">
        <v>1</v>
      </c>
      <c r="F173" s="199" t="s">
        <v>1452</v>
      </c>
      <c r="G173" s="197"/>
      <c r="H173" s="198" t="s">
        <v>1</v>
      </c>
      <c r="I173" s="197"/>
      <c r="J173" s="197"/>
      <c r="K173" s="197"/>
      <c r="L173" s="201"/>
      <c r="M173" s="202"/>
      <c r="N173" s="203"/>
      <c r="O173" s="203"/>
      <c r="P173" s="203"/>
      <c r="Q173" s="203"/>
      <c r="R173" s="203"/>
      <c r="S173" s="203"/>
      <c r="T173" s="204"/>
      <c r="AT173" s="205" t="s">
        <v>135</v>
      </c>
      <c r="AU173" s="205" t="s">
        <v>82</v>
      </c>
      <c r="AV173" s="12" t="s">
        <v>82</v>
      </c>
      <c r="AW173" s="12" t="s">
        <v>30</v>
      </c>
      <c r="AX173" s="12" t="s">
        <v>74</v>
      </c>
      <c r="AY173" s="205" t="s">
        <v>125</v>
      </c>
    </row>
    <row r="174" spans="1:65" s="13" customFormat="1">
      <c r="B174" s="206"/>
      <c r="C174" s="207"/>
      <c r="D174" s="191" t="s">
        <v>135</v>
      </c>
      <c r="E174" s="208" t="s">
        <v>1</v>
      </c>
      <c r="F174" s="209" t="s">
        <v>82</v>
      </c>
      <c r="G174" s="207"/>
      <c r="H174" s="210">
        <v>1</v>
      </c>
      <c r="I174" s="207"/>
      <c r="J174" s="207"/>
      <c r="K174" s="207"/>
      <c r="L174" s="212"/>
      <c r="M174" s="213"/>
      <c r="N174" s="214"/>
      <c r="O174" s="214"/>
      <c r="P174" s="214"/>
      <c r="Q174" s="214"/>
      <c r="R174" s="214"/>
      <c r="S174" s="214"/>
      <c r="T174" s="215"/>
      <c r="AT174" s="216" t="s">
        <v>135</v>
      </c>
      <c r="AU174" s="216" t="s">
        <v>82</v>
      </c>
      <c r="AV174" s="13" t="s">
        <v>84</v>
      </c>
      <c r="AW174" s="13" t="s">
        <v>30</v>
      </c>
      <c r="AX174" s="13" t="s">
        <v>74</v>
      </c>
      <c r="AY174" s="216" t="s">
        <v>125</v>
      </c>
    </row>
    <row r="175" spans="1:65" s="12" customFormat="1">
      <c r="B175" s="196"/>
      <c r="C175" s="197"/>
      <c r="D175" s="191" t="s">
        <v>135</v>
      </c>
      <c r="E175" s="198" t="s">
        <v>1</v>
      </c>
      <c r="F175" s="199" t="s">
        <v>1453</v>
      </c>
      <c r="G175" s="197"/>
      <c r="H175" s="198" t="s">
        <v>1</v>
      </c>
      <c r="I175" s="197"/>
      <c r="J175" s="197"/>
      <c r="K175" s="197"/>
      <c r="L175" s="201"/>
      <c r="M175" s="202"/>
      <c r="N175" s="203"/>
      <c r="O175" s="203"/>
      <c r="P175" s="203"/>
      <c r="Q175" s="203"/>
      <c r="R175" s="203"/>
      <c r="S175" s="203"/>
      <c r="T175" s="204"/>
      <c r="AT175" s="205" t="s">
        <v>135</v>
      </c>
      <c r="AU175" s="205" t="s">
        <v>82</v>
      </c>
      <c r="AV175" s="12" t="s">
        <v>82</v>
      </c>
      <c r="AW175" s="12" t="s">
        <v>30</v>
      </c>
      <c r="AX175" s="12" t="s">
        <v>74</v>
      </c>
      <c r="AY175" s="205" t="s">
        <v>125</v>
      </c>
    </row>
    <row r="176" spans="1:65" s="13" customFormat="1">
      <c r="B176" s="206"/>
      <c r="C176" s="207"/>
      <c r="D176" s="191" t="s">
        <v>135</v>
      </c>
      <c r="E176" s="208" t="s">
        <v>1</v>
      </c>
      <c r="F176" s="209" t="s">
        <v>82</v>
      </c>
      <c r="G176" s="207"/>
      <c r="H176" s="210">
        <v>1</v>
      </c>
      <c r="I176" s="207"/>
      <c r="J176" s="207"/>
      <c r="K176" s="207"/>
      <c r="L176" s="212"/>
      <c r="M176" s="213"/>
      <c r="N176" s="214"/>
      <c r="O176" s="214"/>
      <c r="P176" s="214"/>
      <c r="Q176" s="214"/>
      <c r="R176" s="214"/>
      <c r="S176" s="214"/>
      <c r="T176" s="215"/>
      <c r="AT176" s="216" t="s">
        <v>135</v>
      </c>
      <c r="AU176" s="216" t="s">
        <v>82</v>
      </c>
      <c r="AV176" s="13" t="s">
        <v>84</v>
      </c>
      <c r="AW176" s="13" t="s">
        <v>30</v>
      </c>
      <c r="AX176" s="13" t="s">
        <v>74</v>
      </c>
      <c r="AY176" s="216" t="s">
        <v>125</v>
      </c>
    </row>
    <row r="177" spans="1:65" s="12" customFormat="1">
      <c r="B177" s="196"/>
      <c r="C177" s="197"/>
      <c r="D177" s="191" t="s">
        <v>135</v>
      </c>
      <c r="E177" s="198" t="s">
        <v>1</v>
      </c>
      <c r="F177" s="199" t="s">
        <v>1455</v>
      </c>
      <c r="G177" s="197"/>
      <c r="H177" s="198" t="s">
        <v>1</v>
      </c>
      <c r="I177" s="197"/>
      <c r="J177" s="197"/>
      <c r="K177" s="197"/>
      <c r="L177" s="201"/>
      <c r="M177" s="202"/>
      <c r="N177" s="203"/>
      <c r="O177" s="203"/>
      <c r="P177" s="203"/>
      <c r="Q177" s="203"/>
      <c r="R177" s="203"/>
      <c r="S177" s="203"/>
      <c r="T177" s="204"/>
      <c r="AT177" s="205" t="s">
        <v>135</v>
      </c>
      <c r="AU177" s="205" t="s">
        <v>82</v>
      </c>
      <c r="AV177" s="12" t="s">
        <v>82</v>
      </c>
      <c r="AW177" s="12" t="s">
        <v>30</v>
      </c>
      <c r="AX177" s="12" t="s">
        <v>74</v>
      </c>
      <c r="AY177" s="205" t="s">
        <v>125</v>
      </c>
    </row>
    <row r="178" spans="1:65" s="13" customFormat="1">
      <c r="B178" s="206"/>
      <c r="C178" s="207"/>
      <c r="D178" s="191" t="s">
        <v>135</v>
      </c>
      <c r="E178" s="208" t="s">
        <v>1</v>
      </c>
      <c r="F178" s="209" t="s">
        <v>82</v>
      </c>
      <c r="G178" s="207"/>
      <c r="H178" s="210">
        <v>1</v>
      </c>
      <c r="I178" s="207"/>
      <c r="J178" s="207"/>
      <c r="K178" s="207"/>
      <c r="L178" s="212"/>
      <c r="M178" s="213"/>
      <c r="N178" s="214"/>
      <c r="O178" s="214"/>
      <c r="P178" s="214"/>
      <c r="Q178" s="214"/>
      <c r="R178" s="214"/>
      <c r="S178" s="214"/>
      <c r="T178" s="215"/>
      <c r="AT178" s="216" t="s">
        <v>135</v>
      </c>
      <c r="AU178" s="216" t="s">
        <v>82</v>
      </c>
      <c r="AV178" s="13" t="s">
        <v>84</v>
      </c>
      <c r="AW178" s="13" t="s">
        <v>30</v>
      </c>
      <c r="AX178" s="13" t="s">
        <v>74</v>
      </c>
      <c r="AY178" s="216" t="s">
        <v>125</v>
      </c>
    </row>
    <row r="179" spans="1:65" s="14" customFormat="1">
      <c r="B179" s="217"/>
      <c r="C179" s="218"/>
      <c r="D179" s="191" t="s">
        <v>135</v>
      </c>
      <c r="E179" s="219" t="s">
        <v>1</v>
      </c>
      <c r="F179" s="220" t="s">
        <v>138</v>
      </c>
      <c r="G179" s="218"/>
      <c r="H179" s="221">
        <v>3</v>
      </c>
      <c r="I179" s="218"/>
      <c r="J179" s="218"/>
      <c r="K179" s="218"/>
      <c r="L179" s="223"/>
      <c r="M179" s="224"/>
      <c r="N179" s="225"/>
      <c r="O179" s="225"/>
      <c r="P179" s="225"/>
      <c r="Q179" s="225"/>
      <c r="R179" s="225"/>
      <c r="S179" s="225"/>
      <c r="T179" s="226"/>
      <c r="AT179" s="227" t="s">
        <v>135</v>
      </c>
      <c r="AU179" s="227" t="s">
        <v>82</v>
      </c>
      <c r="AV179" s="14" t="s">
        <v>132</v>
      </c>
      <c r="AW179" s="14" t="s">
        <v>30</v>
      </c>
      <c r="AX179" s="14" t="s">
        <v>82</v>
      </c>
      <c r="AY179" s="227" t="s">
        <v>125</v>
      </c>
    </row>
    <row r="180" spans="1:65" s="12" customFormat="1">
      <c r="B180" s="196"/>
      <c r="C180" s="197"/>
      <c r="D180" s="191" t="s">
        <v>135</v>
      </c>
      <c r="E180" s="198" t="s">
        <v>1</v>
      </c>
      <c r="F180" s="199" t="s">
        <v>139</v>
      </c>
      <c r="G180" s="197"/>
      <c r="H180" s="198" t="s">
        <v>1</v>
      </c>
      <c r="I180" s="197"/>
      <c r="J180" s="197"/>
      <c r="K180" s="197"/>
      <c r="L180" s="201"/>
      <c r="M180" s="202"/>
      <c r="N180" s="203"/>
      <c r="O180" s="203"/>
      <c r="P180" s="203"/>
      <c r="Q180" s="203"/>
      <c r="R180" s="203"/>
      <c r="S180" s="203"/>
      <c r="T180" s="204"/>
      <c r="AT180" s="205" t="s">
        <v>135</v>
      </c>
      <c r="AU180" s="205" t="s">
        <v>82</v>
      </c>
      <c r="AV180" s="12" t="s">
        <v>82</v>
      </c>
      <c r="AW180" s="12" t="s">
        <v>30</v>
      </c>
      <c r="AX180" s="12" t="s">
        <v>74</v>
      </c>
      <c r="AY180" s="205" t="s">
        <v>125</v>
      </c>
    </row>
    <row r="181" spans="1:65" s="2" customFormat="1" ht="24.2" customHeight="1">
      <c r="A181" s="33"/>
      <c r="B181" s="34"/>
      <c r="C181" s="177" t="s">
        <v>131</v>
      </c>
      <c r="D181" s="177" t="s">
        <v>126</v>
      </c>
      <c r="E181" s="178" t="s">
        <v>1461</v>
      </c>
      <c r="F181" s="179" t="s">
        <v>1462</v>
      </c>
      <c r="G181" s="180" t="s">
        <v>159</v>
      </c>
      <c r="H181" s="181">
        <v>1</v>
      </c>
      <c r="I181" s="241"/>
      <c r="J181" s="183">
        <f>ROUND(I181*H181,2)</f>
        <v>0</v>
      </c>
      <c r="K181" s="179" t="s">
        <v>130</v>
      </c>
      <c r="L181" s="184"/>
      <c r="M181" s="185" t="s">
        <v>1</v>
      </c>
      <c r="N181" s="186" t="s">
        <v>39</v>
      </c>
      <c r="O181" s="70"/>
      <c r="P181" s="187">
        <f>O181*H181</f>
        <v>0</v>
      </c>
      <c r="Q181" s="187">
        <v>0.97399999999999998</v>
      </c>
      <c r="R181" s="187">
        <f>Q181*H181</f>
        <v>0.97399999999999998</v>
      </c>
      <c r="S181" s="187">
        <v>0</v>
      </c>
      <c r="T181" s="188">
        <f>S181*H181</f>
        <v>0</v>
      </c>
      <c r="U181" s="33"/>
      <c r="V181" s="33"/>
      <c r="W181" s="33"/>
      <c r="X181" s="33"/>
      <c r="Y181" s="33"/>
      <c r="Z181" s="33"/>
      <c r="AA181" s="33"/>
      <c r="AB181" s="33"/>
      <c r="AC181" s="33"/>
      <c r="AD181" s="33"/>
      <c r="AE181" s="33"/>
      <c r="AR181" s="189" t="s">
        <v>190</v>
      </c>
      <c r="AT181" s="189" t="s">
        <v>126</v>
      </c>
      <c r="AU181" s="189" t="s">
        <v>82</v>
      </c>
      <c r="AY181" s="16" t="s">
        <v>125</v>
      </c>
      <c r="BE181" s="190">
        <f>IF(N181="základní",J181,0)</f>
        <v>0</v>
      </c>
      <c r="BF181" s="190">
        <f>IF(N181="snížená",J181,0)</f>
        <v>0</v>
      </c>
      <c r="BG181" s="190">
        <f>IF(N181="zákl. přenesená",J181,0)</f>
        <v>0</v>
      </c>
      <c r="BH181" s="190">
        <f>IF(N181="sníž. přenesená",J181,0)</f>
        <v>0</v>
      </c>
      <c r="BI181" s="190">
        <f>IF(N181="nulová",J181,0)</f>
        <v>0</v>
      </c>
      <c r="BJ181" s="16" t="s">
        <v>82</v>
      </c>
      <c r="BK181" s="190">
        <f>ROUND(I181*H181,2)</f>
        <v>0</v>
      </c>
      <c r="BL181" s="16" t="s">
        <v>190</v>
      </c>
      <c r="BM181" s="189" t="s">
        <v>1463</v>
      </c>
    </row>
    <row r="182" spans="1:65" s="2" customFormat="1" ht="19.5">
      <c r="A182" s="33"/>
      <c r="B182" s="34"/>
      <c r="C182" s="35"/>
      <c r="D182" s="191" t="s">
        <v>134</v>
      </c>
      <c r="E182" s="35"/>
      <c r="F182" s="192" t="s">
        <v>1462</v>
      </c>
      <c r="G182" s="35"/>
      <c r="H182" s="35"/>
      <c r="I182" s="35"/>
      <c r="J182" s="35"/>
      <c r="K182" s="35"/>
      <c r="L182" s="38"/>
      <c r="M182" s="194"/>
      <c r="N182" s="195"/>
      <c r="O182" s="70"/>
      <c r="P182" s="70"/>
      <c r="Q182" s="70"/>
      <c r="R182" s="70"/>
      <c r="S182" s="70"/>
      <c r="T182" s="71"/>
      <c r="U182" s="33"/>
      <c r="V182" s="33"/>
      <c r="W182" s="33"/>
      <c r="X182" s="33"/>
      <c r="Y182" s="33"/>
      <c r="Z182" s="33"/>
      <c r="AA182" s="33"/>
      <c r="AB182" s="33"/>
      <c r="AC182" s="33"/>
      <c r="AD182" s="33"/>
      <c r="AE182" s="33"/>
      <c r="AT182" s="16" t="s">
        <v>134</v>
      </c>
      <c r="AU182" s="16" t="s">
        <v>82</v>
      </c>
    </row>
    <row r="183" spans="1:65" s="12" customFormat="1">
      <c r="B183" s="196"/>
      <c r="C183" s="197"/>
      <c r="D183" s="191" t="s">
        <v>135</v>
      </c>
      <c r="E183" s="198" t="s">
        <v>1</v>
      </c>
      <c r="F183" s="199" t="s">
        <v>1459</v>
      </c>
      <c r="G183" s="197"/>
      <c r="H183" s="198" t="s">
        <v>1</v>
      </c>
      <c r="I183" s="197"/>
      <c r="J183" s="197"/>
      <c r="K183" s="197"/>
      <c r="L183" s="201"/>
      <c r="M183" s="202"/>
      <c r="N183" s="203"/>
      <c r="O183" s="203"/>
      <c r="P183" s="203"/>
      <c r="Q183" s="203"/>
      <c r="R183" s="203"/>
      <c r="S183" s="203"/>
      <c r="T183" s="204"/>
      <c r="AT183" s="205" t="s">
        <v>135</v>
      </c>
      <c r="AU183" s="205" t="s">
        <v>82</v>
      </c>
      <c r="AV183" s="12" t="s">
        <v>82</v>
      </c>
      <c r="AW183" s="12" t="s">
        <v>30</v>
      </c>
      <c r="AX183" s="12" t="s">
        <v>74</v>
      </c>
      <c r="AY183" s="205" t="s">
        <v>125</v>
      </c>
    </row>
    <row r="184" spans="1:65" s="13" customFormat="1">
      <c r="B184" s="206"/>
      <c r="C184" s="207"/>
      <c r="D184" s="191" t="s">
        <v>135</v>
      </c>
      <c r="E184" s="208" t="s">
        <v>1</v>
      </c>
      <c r="F184" s="209" t="s">
        <v>82</v>
      </c>
      <c r="G184" s="207"/>
      <c r="H184" s="210">
        <v>1</v>
      </c>
      <c r="I184" s="207"/>
      <c r="J184" s="207"/>
      <c r="K184" s="207"/>
      <c r="L184" s="212"/>
      <c r="M184" s="213"/>
      <c r="N184" s="214"/>
      <c r="O184" s="214"/>
      <c r="P184" s="214"/>
      <c r="Q184" s="214"/>
      <c r="R184" s="214"/>
      <c r="S184" s="214"/>
      <c r="T184" s="215"/>
      <c r="AT184" s="216" t="s">
        <v>135</v>
      </c>
      <c r="AU184" s="216" t="s">
        <v>82</v>
      </c>
      <c r="AV184" s="13" t="s">
        <v>84</v>
      </c>
      <c r="AW184" s="13" t="s">
        <v>30</v>
      </c>
      <c r="AX184" s="13" t="s">
        <v>74</v>
      </c>
      <c r="AY184" s="216" t="s">
        <v>125</v>
      </c>
    </row>
    <row r="185" spans="1:65" s="14" customFormat="1">
      <c r="B185" s="217"/>
      <c r="C185" s="218"/>
      <c r="D185" s="191" t="s">
        <v>135</v>
      </c>
      <c r="E185" s="219" t="s">
        <v>1</v>
      </c>
      <c r="F185" s="220" t="s">
        <v>138</v>
      </c>
      <c r="G185" s="218"/>
      <c r="H185" s="221">
        <v>1</v>
      </c>
      <c r="I185" s="218"/>
      <c r="J185" s="218"/>
      <c r="K185" s="218"/>
      <c r="L185" s="223"/>
      <c r="M185" s="224"/>
      <c r="N185" s="225"/>
      <c r="O185" s="225"/>
      <c r="P185" s="225"/>
      <c r="Q185" s="225"/>
      <c r="R185" s="225"/>
      <c r="S185" s="225"/>
      <c r="T185" s="226"/>
      <c r="AT185" s="227" t="s">
        <v>135</v>
      </c>
      <c r="AU185" s="227" t="s">
        <v>82</v>
      </c>
      <c r="AV185" s="14" t="s">
        <v>132</v>
      </c>
      <c r="AW185" s="14" t="s">
        <v>30</v>
      </c>
      <c r="AX185" s="14" t="s">
        <v>82</v>
      </c>
      <c r="AY185" s="227" t="s">
        <v>125</v>
      </c>
    </row>
    <row r="186" spans="1:65" s="12" customFormat="1">
      <c r="B186" s="196"/>
      <c r="C186" s="197"/>
      <c r="D186" s="191" t="s">
        <v>135</v>
      </c>
      <c r="E186" s="198" t="s">
        <v>1</v>
      </c>
      <c r="F186" s="199" t="s">
        <v>139</v>
      </c>
      <c r="G186" s="197"/>
      <c r="H186" s="198" t="s">
        <v>1</v>
      </c>
      <c r="I186" s="197"/>
      <c r="J186" s="197"/>
      <c r="K186" s="197"/>
      <c r="L186" s="201"/>
      <c r="M186" s="202"/>
      <c r="N186" s="203"/>
      <c r="O186" s="203"/>
      <c r="P186" s="203"/>
      <c r="Q186" s="203"/>
      <c r="R186" s="203"/>
      <c r="S186" s="203"/>
      <c r="T186" s="204"/>
      <c r="AT186" s="205" t="s">
        <v>135</v>
      </c>
      <c r="AU186" s="205" t="s">
        <v>82</v>
      </c>
      <c r="AV186" s="12" t="s">
        <v>82</v>
      </c>
      <c r="AW186" s="12" t="s">
        <v>30</v>
      </c>
      <c r="AX186" s="12" t="s">
        <v>74</v>
      </c>
      <c r="AY186" s="205" t="s">
        <v>125</v>
      </c>
    </row>
    <row r="187" spans="1:65" s="2" customFormat="1" ht="24.2" customHeight="1">
      <c r="A187" s="33"/>
      <c r="B187" s="34"/>
      <c r="C187" s="177" t="s">
        <v>175</v>
      </c>
      <c r="D187" s="177" t="s">
        <v>126</v>
      </c>
      <c r="E187" s="178" t="s">
        <v>222</v>
      </c>
      <c r="F187" s="179" t="s">
        <v>223</v>
      </c>
      <c r="G187" s="180" t="s">
        <v>159</v>
      </c>
      <c r="H187" s="181">
        <v>2</v>
      </c>
      <c r="I187" s="241"/>
      <c r="J187" s="183">
        <f>ROUND(I187*H187,2)</f>
        <v>0</v>
      </c>
      <c r="K187" s="179" t="s">
        <v>130</v>
      </c>
      <c r="L187" s="184"/>
      <c r="M187" s="185" t="s">
        <v>1</v>
      </c>
      <c r="N187" s="186" t="s">
        <v>39</v>
      </c>
      <c r="O187" s="70"/>
      <c r="P187" s="187">
        <f>O187*H187</f>
        <v>0</v>
      </c>
      <c r="Q187" s="187">
        <v>0.97399999999999998</v>
      </c>
      <c r="R187" s="187">
        <f>Q187*H187</f>
        <v>1.948</v>
      </c>
      <c r="S187" s="187">
        <v>0</v>
      </c>
      <c r="T187" s="188">
        <f>S187*H187</f>
        <v>0</v>
      </c>
      <c r="U187" s="33"/>
      <c r="V187" s="33"/>
      <c r="W187" s="33"/>
      <c r="X187" s="33"/>
      <c r="Y187" s="33"/>
      <c r="Z187" s="33"/>
      <c r="AA187" s="33"/>
      <c r="AB187" s="33"/>
      <c r="AC187" s="33"/>
      <c r="AD187" s="33"/>
      <c r="AE187" s="33"/>
      <c r="AR187" s="189" t="s">
        <v>190</v>
      </c>
      <c r="AT187" s="189" t="s">
        <v>126</v>
      </c>
      <c r="AU187" s="189" t="s">
        <v>82</v>
      </c>
      <c r="AY187" s="16" t="s">
        <v>125</v>
      </c>
      <c r="BE187" s="190">
        <f>IF(N187="základní",J187,0)</f>
        <v>0</v>
      </c>
      <c r="BF187" s="190">
        <f>IF(N187="snížená",J187,0)</f>
        <v>0</v>
      </c>
      <c r="BG187" s="190">
        <f>IF(N187="zákl. přenesená",J187,0)</f>
        <v>0</v>
      </c>
      <c r="BH187" s="190">
        <f>IF(N187="sníž. přenesená",J187,0)</f>
        <v>0</v>
      </c>
      <c r="BI187" s="190">
        <f>IF(N187="nulová",J187,0)</f>
        <v>0</v>
      </c>
      <c r="BJ187" s="16" t="s">
        <v>82</v>
      </c>
      <c r="BK187" s="190">
        <f>ROUND(I187*H187,2)</f>
        <v>0</v>
      </c>
      <c r="BL187" s="16" t="s">
        <v>190</v>
      </c>
      <c r="BM187" s="189" t="s">
        <v>1464</v>
      </c>
    </row>
    <row r="188" spans="1:65" s="2" customFormat="1">
      <c r="A188" s="33"/>
      <c r="B188" s="34"/>
      <c r="C188" s="35"/>
      <c r="D188" s="191" t="s">
        <v>134</v>
      </c>
      <c r="E188" s="35"/>
      <c r="F188" s="192" t="s">
        <v>223</v>
      </c>
      <c r="G188" s="35"/>
      <c r="H188" s="35"/>
      <c r="I188" s="35"/>
      <c r="J188" s="35"/>
      <c r="K188" s="35"/>
      <c r="L188" s="38"/>
      <c r="M188" s="194"/>
      <c r="N188" s="195"/>
      <c r="O188" s="70"/>
      <c r="P188" s="70"/>
      <c r="Q188" s="70"/>
      <c r="R188" s="70"/>
      <c r="S188" s="70"/>
      <c r="T188" s="71"/>
      <c r="U188" s="33"/>
      <c r="V188" s="33"/>
      <c r="W188" s="33"/>
      <c r="X188" s="33"/>
      <c r="Y188" s="33"/>
      <c r="Z188" s="33"/>
      <c r="AA188" s="33"/>
      <c r="AB188" s="33"/>
      <c r="AC188" s="33"/>
      <c r="AD188" s="33"/>
      <c r="AE188" s="33"/>
      <c r="AT188" s="16" t="s">
        <v>134</v>
      </c>
      <c r="AU188" s="16" t="s">
        <v>82</v>
      </c>
    </row>
    <row r="189" spans="1:65" s="12" customFormat="1">
      <c r="B189" s="196"/>
      <c r="C189" s="197"/>
      <c r="D189" s="191" t="s">
        <v>135</v>
      </c>
      <c r="E189" s="198" t="s">
        <v>1</v>
      </c>
      <c r="F189" s="199" t="s">
        <v>1452</v>
      </c>
      <c r="G189" s="197"/>
      <c r="H189" s="198" t="s">
        <v>1</v>
      </c>
      <c r="I189" s="197"/>
      <c r="J189" s="197"/>
      <c r="K189" s="197"/>
      <c r="L189" s="201"/>
      <c r="M189" s="202"/>
      <c r="N189" s="203"/>
      <c r="O189" s="203"/>
      <c r="P189" s="203"/>
      <c r="Q189" s="203"/>
      <c r="R189" s="203"/>
      <c r="S189" s="203"/>
      <c r="T189" s="204"/>
      <c r="AT189" s="205" t="s">
        <v>135</v>
      </c>
      <c r="AU189" s="205" t="s">
        <v>82</v>
      </c>
      <c r="AV189" s="12" t="s">
        <v>82</v>
      </c>
      <c r="AW189" s="12" t="s">
        <v>30</v>
      </c>
      <c r="AX189" s="12" t="s">
        <v>74</v>
      </c>
      <c r="AY189" s="205" t="s">
        <v>125</v>
      </c>
    </row>
    <row r="190" spans="1:65" s="13" customFormat="1">
      <c r="B190" s="206"/>
      <c r="C190" s="207"/>
      <c r="D190" s="191" t="s">
        <v>135</v>
      </c>
      <c r="E190" s="208" t="s">
        <v>1</v>
      </c>
      <c r="F190" s="209" t="s">
        <v>82</v>
      </c>
      <c r="G190" s="207"/>
      <c r="H190" s="210">
        <v>1</v>
      </c>
      <c r="I190" s="207"/>
      <c r="J190" s="207"/>
      <c r="K190" s="207"/>
      <c r="L190" s="212"/>
      <c r="M190" s="213"/>
      <c r="N190" s="214"/>
      <c r="O190" s="214"/>
      <c r="P190" s="214"/>
      <c r="Q190" s="214"/>
      <c r="R190" s="214"/>
      <c r="S190" s="214"/>
      <c r="T190" s="215"/>
      <c r="AT190" s="216" t="s">
        <v>135</v>
      </c>
      <c r="AU190" s="216" t="s">
        <v>82</v>
      </c>
      <c r="AV190" s="13" t="s">
        <v>84</v>
      </c>
      <c r="AW190" s="13" t="s">
        <v>30</v>
      </c>
      <c r="AX190" s="13" t="s">
        <v>74</v>
      </c>
      <c r="AY190" s="216" t="s">
        <v>125</v>
      </c>
    </row>
    <row r="191" spans="1:65" s="12" customFormat="1">
      <c r="B191" s="196"/>
      <c r="C191" s="197"/>
      <c r="D191" s="191" t="s">
        <v>135</v>
      </c>
      <c r="E191" s="198" t="s">
        <v>1</v>
      </c>
      <c r="F191" s="199" t="s">
        <v>1453</v>
      </c>
      <c r="G191" s="197"/>
      <c r="H191" s="198" t="s">
        <v>1</v>
      </c>
      <c r="I191" s="197"/>
      <c r="J191" s="197"/>
      <c r="K191" s="197"/>
      <c r="L191" s="201"/>
      <c r="M191" s="202"/>
      <c r="N191" s="203"/>
      <c r="O191" s="203"/>
      <c r="P191" s="203"/>
      <c r="Q191" s="203"/>
      <c r="R191" s="203"/>
      <c r="S191" s="203"/>
      <c r="T191" s="204"/>
      <c r="AT191" s="205" t="s">
        <v>135</v>
      </c>
      <c r="AU191" s="205" t="s">
        <v>82</v>
      </c>
      <c r="AV191" s="12" t="s">
        <v>82</v>
      </c>
      <c r="AW191" s="12" t="s">
        <v>30</v>
      </c>
      <c r="AX191" s="12" t="s">
        <v>74</v>
      </c>
      <c r="AY191" s="205" t="s">
        <v>125</v>
      </c>
    </row>
    <row r="192" spans="1:65" s="13" customFormat="1">
      <c r="B192" s="206"/>
      <c r="C192" s="207"/>
      <c r="D192" s="191" t="s">
        <v>135</v>
      </c>
      <c r="E192" s="208" t="s">
        <v>1</v>
      </c>
      <c r="F192" s="209" t="s">
        <v>82</v>
      </c>
      <c r="G192" s="207"/>
      <c r="H192" s="210">
        <v>1</v>
      </c>
      <c r="I192" s="207"/>
      <c r="J192" s="207"/>
      <c r="K192" s="207"/>
      <c r="L192" s="212"/>
      <c r="M192" s="213"/>
      <c r="N192" s="214"/>
      <c r="O192" s="214"/>
      <c r="P192" s="214"/>
      <c r="Q192" s="214"/>
      <c r="R192" s="214"/>
      <c r="S192" s="214"/>
      <c r="T192" s="215"/>
      <c r="AT192" s="216" t="s">
        <v>135</v>
      </c>
      <c r="AU192" s="216" t="s">
        <v>82</v>
      </c>
      <c r="AV192" s="13" t="s">
        <v>84</v>
      </c>
      <c r="AW192" s="13" t="s">
        <v>30</v>
      </c>
      <c r="AX192" s="13" t="s">
        <v>74</v>
      </c>
      <c r="AY192" s="216" t="s">
        <v>125</v>
      </c>
    </row>
    <row r="193" spans="1:65" s="14" customFormat="1">
      <c r="B193" s="217"/>
      <c r="C193" s="218"/>
      <c r="D193" s="191" t="s">
        <v>135</v>
      </c>
      <c r="E193" s="219" t="s">
        <v>1</v>
      </c>
      <c r="F193" s="220" t="s">
        <v>138</v>
      </c>
      <c r="G193" s="218"/>
      <c r="H193" s="221">
        <v>2</v>
      </c>
      <c r="I193" s="218"/>
      <c r="J193" s="218"/>
      <c r="K193" s="218"/>
      <c r="L193" s="223"/>
      <c r="M193" s="224"/>
      <c r="N193" s="225"/>
      <c r="O193" s="225"/>
      <c r="P193" s="225"/>
      <c r="Q193" s="225"/>
      <c r="R193" s="225"/>
      <c r="S193" s="225"/>
      <c r="T193" s="226"/>
      <c r="AT193" s="227" t="s">
        <v>135</v>
      </c>
      <c r="AU193" s="227" t="s">
        <v>82</v>
      </c>
      <c r="AV193" s="14" t="s">
        <v>132</v>
      </c>
      <c r="AW193" s="14" t="s">
        <v>30</v>
      </c>
      <c r="AX193" s="14" t="s">
        <v>82</v>
      </c>
      <c r="AY193" s="227" t="s">
        <v>125</v>
      </c>
    </row>
    <row r="194" spans="1:65" s="12" customFormat="1">
      <c r="B194" s="196"/>
      <c r="C194" s="197"/>
      <c r="D194" s="191" t="s">
        <v>135</v>
      </c>
      <c r="E194" s="198" t="s">
        <v>1</v>
      </c>
      <c r="F194" s="199" t="s">
        <v>139</v>
      </c>
      <c r="G194" s="197"/>
      <c r="H194" s="198" t="s">
        <v>1</v>
      </c>
      <c r="I194" s="197"/>
      <c r="J194" s="197"/>
      <c r="K194" s="197"/>
      <c r="L194" s="201"/>
      <c r="M194" s="202"/>
      <c r="N194" s="203"/>
      <c r="O194" s="203"/>
      <c r="P194" s="203"/>
      <c r="Q194" s="203"/>
      <c r="R194" s="203"/>
      <c r="S194" s="203"/>
      <c r="T194" s="204"/>
      <c r="AT194" s="205" t="s">
        <v>135</v>
      </c>
      <c r="AU194" s="205" t="s">
        <v>82</v>
      </c>
      <c r="AV194" s="12" t="s">
        <v>82</v>
      </c>
      <c r="AW194" s="12" t="s">
        <v>30</v>
      </c>
      <c r="AX194" s="12" t="s">
        <v>74</v>
      </c>
      <c r="AY194" s="205" t="s">
        <v>125</v>
      </c>
    </row>
    <row r="195" spans="1:65" s="2" customFormat="1" ht="24.2" customHeight="1">
      <c r="A195" s="33"/>
      <c r="B195" s="34"/>
      <c r="C195" s="177" t="s">
        <v>198</v>
      </c>
      <c r="D195" s="177" t="s">
        <v>126</v>
      </c>
      <c r="E195" s="178" t="s">
        <v>249</v>
      </c>
      <c r="F195" s="179" t="s">
        <v>250</v>
      </c>
      <c r="G195" s="180" t="s">
        <v>159</v>
      </c>
      <c r="H195" s="181">
        <v>49</v>
      </c>
      <c r="I195" s="241"/>
      <c r="J195" s="183">
        <f>ROUND(I195*H195,2)</f>
        <v>0</v>
      </c>
      <c r="K195" s="179" t="s">
        <v>130</v>
      </c>
      <c r="L195" s="184"/>
      <c r="M195" s="185" t="s">
        <v>1</v>
      </c>
      <c r="N195" s="186" t="s">
        <v>39</v>
      </c>
      <c r="O195" s="70"/>
      <c r="P195" s="187">
        <f>O195*H195</f>
        <v>0</v>
      </c>
      <c r="Q195" s="187">
        <v>0.10299999999999999</v>
      </c>
      <c r="R195" s="187">
        <f>Q195*H195</f>
        <v>5.0469999999999997</v>
      </c>
      <c r="S195" s="187">
        <v>0</v>
      </c>
      <c r="T195" s="188">
        <f>S195*H195</f>
        <v>0</v>
      </c>
      <c r="U195" s="33"/>
      <c r="V195" s="33"/>
      <c r="W195" s="33"/>
      <c r="X195" s="33"/>
      <c r="Y195" s="33"/>
      <c r="Z195" s="33"/>
      <c r="AA195" s="33"/>
      <c r="AB195" s="33"/>
      <c r="AC195" s="33"/>
      <c r="AD195" s="33"/>
      <c r="AE195" s="33"/>
      <c r="AR195" s="189" t="s">
        <v>131</v>
      </c>
      <c r="AT195" s="189" t="s">
        <v>126</v>
      </c>
      <c r="AU195" s="189" t="s">
        <v>82</v>
      </c>
      <c r="AY195" s="16" t="s">
        <v>125</v>
      </c>
      <c r="BE195" s="190">
        <f>IF(N195="základní",J195,0)</f>
        <v>0</v>
      </c>
      <c r="BF195" s="190">
        <f>IF(N195="snížená",J195,0)</f>
        <v>0</v>
      </c>
      <c r="BG195" s="190">
        <f>IF(N195="zákl. přenesená",J195,0)</f>
        <v>0</v>
      </c>
      <c r="BH195" s="190">
        <f>IF(N195="sníž. přenesená",J195,0)</f>
        <v>0</v>
      </c>
      <c r="BI195" s="190">
        <f>IF(N195="nulová",J195,0)</f>
        <v>0</v>
      </c>
      <c r="BJ195" s="16" t="s">
        <v>82</v>
      </c>
      <c r="BK195" s="190">
        <f>ROUND(I195*H195,2)</f>
        <v>0</v>
      </c>
      <c r="BL195" s="16" t="s">
        <v>132</v>
      </c>
      <c r="BM195" s="189" t="s">
        <v>1465</v>
      </c>
    </row>
    <row r="196" spans="1:65" s="2" customFormat="1">
      <c r="A196" s="33"/>
      <c r="B196" s="34"/>
      <c r="C196" s="35"/>
      <c r="D196" s="191" t="s">
        <v>134</v>
      </c>
      <c r="E196" s="35"/>
      <c r="F196" s="192" t="s">
        <v>250</v>
      </c>
      <c r="G196" s="35"/>
      <c r="H196" s="35"/>
      <c r="I196" s="35"/>
      <c r="J196" s="35"/>
      <c r="K196" s="35"/>
      <c r="L196" s="38"/>
      <c r="M196" s="194"/>
      <c r="N196" s="195"/>
      <c r="O196" s="70"/>
      <c r="P196" s="70"/>
      <c r="Q196" s="70"/>
      <c r="R196" s="70"/>
      <c r="S196" s="70"/>
      <c r="T196" s="71"/>
      <c r="U196" s="33"/>
      <c r="V196" s="33"/>
      <c r="W196" s="33"/>
      <c r="X196" s="33"/>
      <c r="Y196" s="33"/>
      <c r="Z196" s="33"/>
      <c r="AA196" s="33"/>
      <c r="AB196" s="33"/>
      <c r="AC196" s="33"/>
      <c r="AD196" s="33"/>
      <c r="AE196" s="33"/>
      <c r="AT196" s="16" t="s">
        <v>134</v>
      </c>
      <c r="AU196" s="16" t="s">
        <v>82</v>
      </c>
    </row>
    <row r="197" spans="1:65" s="12" customFormat="1">
      <c r="B197" s="196"/>
      <c r="C197" s="197"/>
      <c r="D197" s="191" t="s">
        <v>135</v>
      </c>
      <c r="E197" s="198" t="s">
        <v>1</v>
      </c>
      <c r="F197" s="199" t="s">
        <v>1466</v>
      </c>
      <c r="G197" s="197"/>
      <c r="H197" s="198" t="s">
        <v>1</v>
      </c>
      <c r="I197" s="197"/>
      <c r="J197" s="197"/>
      <c r="K197" s="197"/>
      <c r="L197" s="201"/>
      <c r="M197" s="202"/>
      <c r="N197" s="203"/>
      <c r="O197" s="203"/>
      <c r="P197" s="203"/>
      <c r="Q197" s="203"/>
      <c r="R197" s="203"/>
      <c r="S197" s="203"/>
      <c r="T197" s="204"/>
      <c r="AT197" s="205" t="s">
        <v>135</v>
      </c>
      <c r="AU197" s="205" t="s">
        <v>82</v>
      </c>
      <c r="AV197" s="12" t="s">
        <v>82</v>
      </c>
      <c r="AW197" s="12" t="s">
        <v>30</v>
      </c>
      <c r="AX197" s="12" t="s">
        <v>74</v>
      </c>
      <c r="AY197" s="205" t="s">
        <v>125</v>
      </c>
    </row>
    <row r="198" spans="1:65" s="13" customFormat="1">
      <c r="B198" s="206"/>
      <c r="C198" s="207"/>
      <c r="D198" s="191" t="s">
        <v>135</v>
      </c>
      <c r="E198" s="208" t="s">
        <v>1</v>
      </c>
      <c r="F198" s="209" t="s">
        <v>131</v>
      </c>
      <c r="G198" s="207"/>
      <c r="H198" s="210">
        <v>8</v>
      </c>
      <c r="I198" s="207"/>
      <c r="J198" s="207"/>
      <c r="K198" s="207"/>
      <c r="L198" s="212"/>
      <c r="M198" s="213"/>
      <c r="N198" s="214"/>
      <c r="O198" s="214"/>
      <c r="P198" s="214"/>
      <c r="Q198" s="214"/>
      <c r="R198" s="214"/>
      <c r="S198" s="214"/>
      <c r="T198" s="215"/>
      <c r="AT198" s="216" t="s">
        <v>135</v>
      </c>
      <c r="AU198" s="216" t="s">
        <v>82</v>
      </c>
      <c r="AV198" s="13" t="s">
        <v>84</v>
      </c>
      <c r="AW198" s="13" t="s">
        <v>30</v>
      </c>
      <c r="AX198" s="13" t="s">
        <v>74</v>
      </c>
      <c r="AY198" s="216" t="s">
        <v>125</v>
      </c>
    </row>
    <row r="199" spans="1:65" s="12" customFormat="1">
      <c r="B199" s="196"/>
      <c r="C199" s="197"/>
      <c r="D199" s="191" t="s">
        <v>135</v>
      </c>
      <c r="E199" s="198" t="s">
        <v>1</v>
      </c>
      <c r="F199" s="199" t="s">
        <v>1437</v>
      </c>
      <c r="G199" s="197"/>
      <c r="H199" s="198" t="s">
        <v>1</v>
      </c>
      <c r="I199" s="197"/>
      <c r="J199" s="197"/>
      <c r="K199" s="197"/>
      <c r="L199" s="201"/>
      <c r="M199" s="202"/>
      <c r="N199" s="203"/>
      <c r="O199" s="203"/>
      <c r="P199" s="203"/>
      <c r="Q199" s="203"/>
      <c r="R199" s="203"/>
      <c r="S199" s="203"/>
      <c r="T199" s="204"/>
      <c r="AT199" s="205" t="s">
        <v>135</v>
      </c>
      <c r="AU199" s="205" t="s">
        <v>82</v>
      </c>
      <c r="AV199" s="12" t="s">
        <v>82</v>
      </c>
      <c r="AW199" s="12" t="s">
        <v>30</v>
      </c>
      <c r="AX199" s="12" t="s">
        <v>74</v>
      </c>
      <c r="AY199" s="205" t="s">
        <v>125</v>
      </c>
    </row>
    <row r="200" spans="1:65" s="13" customFormat="1">
      <c r="B200" s="206"/>
      <c r="C200" s="207"/>
      <c r="D200" s="191" t="s">
        <v>135</v>
      </c>
      <c r="E200" s="208" t="s">
        <v>1</v>
      </c>
      <c r="F200" s="209" t="s">
        <v>175</v>
      </c>
      <c r="G200" s="207"/>
      <c r="H200" s="210">
        <v>9</v>
      </c>
      <c r="I200" s="207"/>
      <c r="J200" s="207"/>
      <c r="K200" s="207"/>
      <c r="L200" s="212"/>
      <c r="M200" s="213"/>
      <c r="N200" s="214"/>
      <c r="O200" s="214"/>
      <c r="P200" s="214"/>
      <c r="Q200" s="214"/>
      <c r="R200" s="214"/>
      <c r="S200" s="214"/>
      <c r="T200" s="215"/>
      <c r="AT200" s="216" t="s">
        <v>135</v>
      </c>
      <c r="AU200" s="216" t="s">
        <v>82</v>
      </c>
      <c r="AV200" s="13" t="s">
        <v>84</v>
      </c>
      <c r="AW200" s="13" t="s">
        <v>30</v>
      </c>
      <c r="AX200" s="13" t="s">
        <v>74</v>
      </c>
      <c r="AY200" s="216" t="s">
        <v>125</v>
      </c>
    </row>
    <row r="201" spans="1:65" s="12" customFormat="1">
      <c r="B201" s="196"/>
      <c r="C201" s="197"/>
      <c r="D201" s="191" t="s">
        <v>135</v>
      </c>
      <c r="E201" s="198" t="s">
        <v>1</v>
      </c>
      <c r="F201" s="199" t="s">
        <v>1438</v>
      </c>
      <c r="G201" s="197"/>
      <c r="H201" s="198" t="s">
        <v>1</v>
      </c>
      <c r="I201" s="197"/>
      <c r="J201" s="197"/>
      <c r="K201" s="197"/>
      <c r="L201" s="201"/>
      <c r="M201" s="202"/>
      <c r="N201" s="203"/>
      <c r="O201" s="203"/>
      <c r="P201" s="203"/>
      <c r="Q201" s="203"/>
      <c r="R201" s="203"/>
      <c r="S201" s="203"/>
      <c r="T201" s="204"/>
      <c r="AT201" s="205" t="s">
        <v>135</v>
      </c>
      <c r="AU201" s="205" t="s">
        <v>82</v>
      </c>
      <c r="AV201" s="12" t="s">
        <v>82</v>
      </c>
      <c r="AW201" s="12" t="s">
        <v>30</v>
      </c>
      <c r="AX201" s="12" t="s">
        <v>74</v>
      </c>
      <c r="AY201" s="205" t="s">
        <v>125</v>
      </c>
    </row>
    <row r="202" spans="1:65" s="13" customFormat="1">
      <c r="B202" s="206"/>
      <c r="C202" s="207"/>
      <c r="D202" s="191" t="s">
        <v>135</v>
      </c>
      <c r="E202" s="208" t="s">
        <v>1</v>
      </c>
      <c r="F202" s="209" t="s">
        <v>312</v>
      </c>
      <c r="G202" s="207"/>
      <c r="H202" s="210">
        <v>32</v>
      </c>
      <c r="I202" s="207"/>
      <c r="J202" s="207"/>
      <c r="K202" s="207"/>
      <c r="L202" s="212"/>
      <c r="M202" s="213"/>
      <c r="N202" s="214"/>
      <c r="O202" s="214"/>
      <c r="P202" s="214"/>
      <c r="Q202" s="214"/>
      <c r="R202" s="214"/>
      <c r="S202" s="214"/>
      <c r="T202" s="215"/>
      <c r="AT202" s="216" t="s">
        <v>135</v>
      </c>
      <c r="AU202" s="216" t="s">
        <v>82</v>
      </c>
      <c r="AV202" s="13" t="s">
        <v>84</v>
      </c>
      <c r="AW202" s="13" t="s">
        <v>30</v>
      </c>
      <c r="AX202" s="13" t="s">
        <v>74</v>
      </c>
      <c r="AY202" s="216" t="s">
        <v>125</v>
      </c>
    </row>
    <row r="203" spans="1:65" s="14" customFormat="1">
      <c r="B203" s="217"/>
      <c r="C203" s="218"/>
      <c r="D203" s="191" t="s">
        <v>135</v>
      </c>
      <c r="E203" s="219" t="s">
        <v>1</v>
      </c>
      <c r="F203" s="220" t="s">
        <v>138</v>
      </c>
      <c r="G203" s="218"/>
      <c r="H203" s="221">
        <v>49</v>
      </c>
      <c r="I203" s="218"/>
      <c r="J203" s="218"/>
      <c r="K203" s="218"/>
      <c r="L203" s="223"/>
      <c r="M203" s="224"/>
      <c r="N203" s="225"/>
      <c r="O203" s="225"/>
      <c r="P203" s="225"/>
      <c r="Q203" s="225"/>
      <c r="R203" s="225"/>
      <c r="S203" s="225"/>
      <c r="T203" s="226"/>
      <c r="AT203" s="227" t="s">
        <v>135</v>
      </c>
      <c r="AU203" s="227" t="s">
        <v>82</v>
      </c>
      <c r="AV203" s="14" t="s">
        <v>132</v>
      </c>
      <c r="AW203" s="14" t="s">
        <v>30</v>
      </c>
      <c r="AX203" s="14" t="s">
        <v>82</v>
      </c>
      <c r="AY203" s="227" t="s">
        <v>125</v>
      </c>
    </row>
    <row r="204" spans="1:65" s="12" customFormat="1">
      <c r="B204" s="196"/>
      <c r="C204" s="197"/>
      <c r="D204" s="191" t="s">
        <v>135</v>
      </c>
      <c r="E204" s="198" t="s">
        <v>1</v>
      </c>
      <c r="F204" s="199" t="s">
        <v>139</v>
      </c>
      <c r="G204" s="197"/>
      <c r="H204" s="198" t="s">
        <v>1</v>
      </c>
      <c r="I204" s="197"/>
      <c r="J204" s="197"/>
      <c r="K204" s="197"/>
      <c r="L204" s="201"/>
      <c r="M204" s="202"/>
      <c r="N204" s="203"/>
      <c r="O204" s="203"/>
      <c r="P204" s="203"/>
      <c r="Q204" s="203"/>
      <c r="R204" s="203"/>
      <c r="S204" s="203"/>
      <c r="T204" s="204"/>
      <c r="AT204" s="205" t="s">
        <v>135</v>
      </c>
      <c r="AU204" s="205" t="s">
        <v>82</v>
      </c>
      <c r="AV204" s="12" t="s">
        <v>82</v>
      </c>
      <c r="AW204" s="12" t="s">
        <v>30</v>
      </c>
      <c r="AX204" s="12" t="s">
        <v>74</v>
      </c>
      <c r="AY204" s="205" t="s">
        <v>125</v>
      </c>
    </row>
    <row r="205" spans="1:65" s="2" customFormat="1" ht="24.2" customHeight="1">
      <c r="A205" s="33"/>
      <c r="B205" s="34"/>
      <c r="C205" s="177" t="s">
        <v>209</v>
      </c>
      <c r="D205" s="177" t="s">
        <v>126</v>
      </c>
      <c r="E205" s="178" t="s">
        <v>346</v>
      </c>
      <c r="F205" s="179" t="s">
        <v>347</v>
      </c>
      <c r="G205" s="180" t="s">
        <v>159</v>
      </c>
      <c r="H205" s="181">
        <v>1</v>
      </c>
      <c r="I205" s="241"/>
      <c r="J205" s="183">
        <f>ROUND(I205*H205,2)</f>
        <v>0</v>
      </c>
      <c r="K205" s="179" t="s">
        <v>130</v>
      </c>
      <c r="L205" s="184"/>
      <c r="M205" s="185" t="s">
        <v>1</v>
      </c>
      <c r="N205" s="186" t="s">
        <v>39</v>
      </c>
      <c r="O205" s="70"/>
      <c r="P205" s="187">
        <f>O205*H205</f>
        <v>0</v>
      </c>
      <c r="Q205" s="187">
        <v>0.16042000000000001</v>
      </c>
      <c r="R205" s="187">
        <f>Q205*H205</f>
        <v>0.16042000000000001</v>
      </c>
      <c r="S205" s="187">
        <v>0</v>
      </c>
      <c r="T205" s="188">
        <f>S205*H205</f>
        <v>0</v>
      </c>
      <c r="U205" s="33"/>
      <c r="V205" s="33"/>
      <c r="W205" s="33"/>
      <c r="X205" s="33"/>
      <c r="Y205" s="33"/>
      <c r="Z205" s="33"/>
      <c r="AA205" s="33"/>
      <c r="AB205" s="33"/>
      <c r="AC205" s="33"/>
      <c r="AD205" s="33"/>
      <c r="AE205" s="33"/>
      <c r="AR205" s="189" t="s">
        <v>131</v>
      </c>
      <c r="AT205" s="189" t="s">
        <v>126</v>
      </c>
      <c r="AU205" s="189" t="s">
        <v>82</v>
      </c>
      <c r="AY205" s="16" t="s">
        <v>125</v>
      </c>
      <c r="BE205" s="190">
        <f>IF(N205="základní",J205,0)</f>
        <v>0</v>
      </c>
      <c r="BF205" s="190">
        <f>IF(N205="snížená",J205,0)</f>
        <v>0</v>
      </c>
      <c r="BG205" s="190">
        <f>IF(N205="zákl. přenesená",J205,0)</f>
        <v>0</v>
      </c>
      <c r="BH205" s="190">
        <f>IF(N205="sníž. přenesená",J205,0)</f>
        <v>0</v>
      </c>
      <c r="BI205" s="190">
        <f>IF(N205="nulová",J205,0)</f>
        <v>0</v>
      </c>
      <c r="BJ205" s="16" t="s">
        <v>82</v>
      </c>
      <c r="BK205" s="190">
        <f>ROUND(I205*H205,2)</f>
        <v>0</v>
      </c>
      <c r="BL205" s="16" t="s">
        <v>132</v>
      </c>
      <c r="BM205" s="189" t="s">
        <v>1467</v>
      </c>
    </row>
    <row r="206" spans="1:65" s="2" customFormat="1">
      <c r="A206" s="33"/>
      <c r="B206" s="34"/>
      <c r="C206" s="35"/>
      <c r="D206" s="191" t="s">
        <v>134</v>
      </c>
      <c r="E206" s="35"/>
      <c r="F206" s="192" t="s">
        <v>347</v>
      </c>
      <c r="G206" s="35"/>
      <c r="H206" s="35"/>
      <c r="I206" s="35"/>
      <c r="J206" s="35"/>
      <c r="K206" s="35"/>
      <c r="L206" s="38"/>
      <c r="M206" s="194"/>
      <c r="N206" s="195"/>
      <c r="O206" s="70"/>
      <c r="P206" s="70"/>
      <c r="Q206" s="70"/>
      <c r="R206" s="70"/>
      <c r="S206" s="70"/>
      <c r="T206" s="71"/>
      <c r="U206" s="33"/>
      <c r="V206" s="33"/>
      <c r="W206" s="33"/>
      <c r="X206" s="33"/>
      <c r="Y206" s="33"/>
      <c r="Z206" s="33"/>
      <c r="AA206" s="33"/>
      <c r="AB206" s="33"/>
      <c r="AC206" s="33"/>
      <c r="AD206" s="33"/>
      <c r="AE206" s="33"/>
      <c r="AT206" s="16" t="s">
        <v>134</v>
      </c>
      <c r="AU206" s="16" t="s">
        <v>82</v>
      </c>
    </row>
    <row r="207" spans="1:65" s="12" customFormat="1">
      <c r="B207" s="196"/>
      <c r="C207" s="197"/>
      <c r="D207" s="191" t="s">
        <v>135</v>
      </c>
      <c r="E207" s="198" t="s">
        <v>1</v>
      </c>
      <c r="F207" s="199" t="s">
        <v>1468</v>
      </c>
      <c r="G207" s="197"/>
      <c r="H207" s="198" t="s">
        <v>1</v>
      </c>
      <c r="I207" s="197"/>
      <c r="J207" s="197"/>
      <c r="K207" s="197"/>
      <c r="L207" s="201"/>
      <c r="M207" s="202"/>
      <c r="N207" s="203"/>
      <c r="O207" s="203"/>
      <c r="P207" s="203"/>
      <c r="Q207" s="203"/>
      <c r="R207" s="203"/>
      <c r="S207" s="203"/>
      <c r="T207" s="204"/>
      <c r="AT207" s="205" t="s">
        <v>135</v>
      </c>
      <c r="AU207" s="205" t="s">
        <v>82</v>
      </c>
      <c r="AV207" s="12" t="s">
        <v>82</v>
      </c>
      <c r="AW207" s="12" t="s">
        <v>30</v>
      </c>
      <c r="AX207" s="12" t="s">
        <v>74</v>
      </c>
      <c r="AY207" s="205" t="s">
        <v>125</v>
      </c>
    </row>
    <row r="208" spans="1:65" s="13" customFormat="1">
      <c r="B208" s="206"/>
      <c r="C208" s="207"/>
      <c r="D208" s="191" t="s">
        <v>135</v>
      </c>
      <c r="E208" s="208" t="s">
        <v>1</v>
      </c>
      <c r="F208" s="209" t="s">
        <v>82</v>
      </c>
      <c r="G208" s="207"/>
      <c r="H208" s="210">
        <v>1</v>
      </c>
      <c r="I208" s="207"/>
      <c r="J208" s="207"/>
      <c r="K208" s="207"/>
      <c r="L208" s="212"/>
      <c r="M208" s="213"/>
      <c r="N208" s="214"/>
      <c r="O208" s="214"/>
      <c r="P208" s="214"/>
      <c r="Q208" s="214"/>
      <c r="R208" s="214"/>
      <c r="S208" s="214"/>
      <c r="T208" s="215"/>
      <c r="AT208" s="216" t="s">
        <v>135</v>
      </c>
      <c r="AU208" s="216" t="s">
        <v>82</v>
      </c>
      <c r="AV208" s="13" t="s">
        <v>84</v>
      </c>
      <c r="AW208" s="13" t="s">
        <v>30</v>
      </c>
      <c r="AX208" s="13" t="s">
        <v>74</v>
      </c>
      <c r="AY208" s="216" t="s">
        <v>125</v>
      </c>
    </row>
    <row r="209" spans="1:65" s="14" customFormat="1">
      <c r="B209" s="217"/>
      <c r="C209" s="218"/>
      <c r="D209" s="191" t="s">
        <v>135</v>
      </c>
      <c r="E209" s="219" t="s">
        <v>1</v>
      </c>
      <c r="F209" s="220" t="s">
        <v>138</v>
      </c>
      <c r="G209" s="218"/>
      <c r="H209" s="221">
        <v>1</v>
      </c>
      <c r="I209" s="218"/>
      <c r="J209" s="218"/>
      <c r="K209" s="218"/>
      <c r="L209" s="223"/>
      <c r="M209" s="224"/>
      <c r="N209" s="225"/>
      <c r="O209" s="225"/>
      <c r="P209" s="225"/>
      <c r="Q209" s="225"/>
      <c r="R209" s="225"/>
      <c r="S209" s="225"/>
      <c r="T209" s="226"/>
      <c r="AT209" s="227" t="s">
        <v>135</v>
      </c>
      <c r="AU209" s="227" t="s">
        <v>82</v>
      </c>
      <c r="AV209" s="14" t="s">
        <v>132</v>
      </c>
      <c r="AW209" s="14" t="s">
        <v>30</v>
      </c>
      <c r="AX209" s="14" t="s">
        <v>82</v>
      </c>
      <c r="AY209" s="227" t="s">
        <v>125</v>
      </c>
    </row>
    <row r="210" spans="1:65" s="12" customFormat="1">
      <c r="B210" s="196"/>
      <c r="C210" s="197"/>
      <c r="D210" s="191" t="s">
        <v>135</v>
      </c>
      <c r="E210" s="198" t="s">
        <v>1</v>
      </c>
      <c r="F210" s="199" t="s">
        <v>139</v>
      </c>
      <c r="G210" s="197"/>
      <c r="H210" s="198" t="s">
        <v>1</v>
      </c>
      <c r="I210" s="197"/>
      <c r="J210" s="197"/>
      <c r="K210" s="197"/>
      <c r="L210" s="201"/>
      <c r="M210" s="202"/>
      <c r="N210" s="203"/>
      <c r="O210" s="203"/>
      <c r="P210" s="203"/>
      <c r="Q210" s="203"/>
      <c r="R210" s="203"/>
      <c r="S210" s="203"/>
      <c r="T210" s="204"/>
      <c r="AT210" s="205" t="s">
        <v>135</v>
      </c>
      <c r="AU210" s="205" t="s">
        <v>82</v>
      </c>
      <c r="AV210" s="12" t="s">
        <v>82</v>
      </c>
      <c r="AW210" s="12" t="s">
        <v>30</v>
      </c>
      <c r="AX210" s="12" t="s">
        <v>74</v>
      </c>
      <c r="AY210" s="205" t="s">
        <v>125</v>
      </c>
    </row>
    <row r="211" spans="1:65" s="2" customFormat="1" ht="24.2" customHeight="1">
      <c r="A211" s="33"/>
      <c r="B211" s="34"/>
      <c r="C211" s="177" t="s">
        <v>213</v>
      </c>
      <c r="D211" s="177" t="s">
        <v>126</v>
      </c>
      <c r="E211" s="178" t="s">
        <v>350</v>
      </c>
      <c r="F211" s="179" t="s">
        <v>351</v>
      </c>
      <c r="G211" s="180" t="s">
        <v>159</v>
      </c>
      <c r="H211" s="181">
        <v>2</v>
      </c>
      <c r="I211" s="241"/>
      <c r="J211" s="183">
        <f>ROUND(I211*H211,2)</f>
        <v>0</v>
      </c>
      <c r="K211" s="179" t="s">
        <v>130</v>
      </c>
      <c r="L211" s="184"/>
      <c r="M211" s="185" t="s">
        <v>1</v>
      </c>
      <c r="N211" s="186" t="s">
        <v>39</v>
      </c>
      <c r="O211" s="70"/>
      <c r="P211" s="187">
        <f>O211*H211</f>
        <v>0</v>
      </c>
      <c r="Q211" s="187">
        <v>0.16414999999999999</v>
      </c>
      <c r="R211" s="187">
        <f>Q211*H211</f>
        <v>0.32829999999999998</v>
      </c>
      <c r="S211" s="187">
        <v>0</v>
      </c>
      <c r="T211" s="188">
        <f>S211*H211</f>
        <v>0</v>
      </c>
      <c r="U211" s="33"/>
      <c r="V211" s="33"/>
      <c r="W211" s="33"/>
      <c r="X211" s="33"/>
      <c r="Y211" s="33"/>
      <c r="Z211" s="33"/>
      <c r="AA211" s="33"/>
      <c r="AB211" s="33"/>
      <c r="AC211" s="33"/>
      <c r="AD211" s="33"/>
      <c r="AE211" s="33"/>
      <c r="AR211" s="189" t="s">
        <v>131</v>
      </c>
      <c r="AT211" s="189" t="s">
        <v>126</v>
      </c>
      <c r="AU211" s="189" t="s">
        <v>82</v>
      </c>
      <c r="AY211" s="16" t="s">
        <v>125</v>
      </c>
      <c r="BE211" s="190">
        <f>IF(N211="základní",J211,0)</f>
        <v>0</v>
      </c>
      <c r="BF211" s="190">
        <f>IF(N211="snížená",J211,0)</f>
        <v>0</v>
      </c>
      <c r="BG211" s="190">
        <f>IF(N211="zákl. přenesená",J211,0)</f>
        <v>0</v>
      </c>
      <c r="BH211" s="190">
        <f>IF(N211="sníž. přenesená",J211,0)</f>
        <v>0</v>
      </c>
      <c r="BI211" s="190">
        <f>IF(N211="nulová",J211,0)</f>
        <v>0</v>
      </c>
      <c r="BJ211" s="16" t="s">
        <v>82</v>
      </c>
      <c r="BK211" s="190">
        <f>ROUND(I211*H211,2)</f>
        <v>0</v>
      </c>
      <c r="BL211" s="16" t="s">
        <v>132</v>
      </c>
      <c r="BM211" s="189" t="s">
        <v>1469</v>
      </c>
    </row>
    <row r="212" spans="1:65" s="2" customFormat="1">
      <c r="A212" s="33"/>
      <c r="B212" s="34"/>
      <c r="C212" s="35"/>
      <c r="D212" s="191" t="s">
        <v>134</v>
      </c>
      <c r="E212" s="35"/>
      <c r="F212" s="192" t="s">
        <v>351</v>
      </c>
      <c r="G212" s="35"/>
      <c r="H212" s="35"/>
      <c r="I212" s="35"/>
      <c r="J212" s="35"/>
      <c r="K212" s="35"/>
      <c r="L212" s="38"/>
      <c r="M212" s="194"/>
      <c r="N212" s="195"/>
      <c r="O212" s="70"/>
      <c r="P212" s="70"/>
      <c r="Q212" s="70"/>
      <c r="R212" s="70"/>
      <c r="S212" s="70"/>
      <c r="T212" s="71"/>
      <c r="U212" s="33"/>
      <c r="V212" s="33"/>
      <c r="W212" s="33"/>
      <c r="X212" s="33"/>
      <c r="Y212" s="33"/>
      <c r="Z212" s="33"/>
      <c r="AA212" s="33"/>
      <c r="AB212" s="33"/>
      <c r="AC212" s="33"/>
      <c r="AD212" s="33"/>
      <c r="AE212" s="33"/>
      <c r="AT212" s="16" t="s">
        <v>134</v>
      </c>
      <c r="AU212" s="16" t="s">
        <v>82</v>
      </c>
    </row>
    <row r="213" spans="1:65" s="12" customFormat="1">
      <c r="B213" s="196"/>
      <c r="C213" s="197"/>
      <c r="D213" s="191" t="s">
        <v>135</v>
      </c>
      <c r="E213" s="198" t="s">
        <v>1</v>
      </c>
      <c r="F213" s="199" t="s">
        <v>1470</v>
      </c>
      <c r="G213" s="197"/>
      <c r="H213" s="198" t="s">
        <v>1</v>
      </c>
      <c r="I213" s="197"/>
      <c r="J213" s="197"/>
      <c r="K213" s="197"/>
      <c r="L213" s="201"/>
      <c r="M213" s="202"/>
      <c r="N213" s="203"/>
      <c r="O213" s="203"/>
      <c r="P213" s="203"/>
      <c r="Q213" s="203"/>
      <c r="R213" s="203"/>
      <c r="S213" s="203"/>
      <c r="T213" s="204"/>
      <c r="AT213" s="205" t="s">
        <v>135</v>
      </c>
      <c r="AU213" s="205" t="s">
        <v>82</v>
      </c>
      <c r="AV213" s="12" t="s">
        <v>82</v>
      </c>
      <c r="AW213" s="12" t="s">
        <v>30</v>
      </c>
      <c r="AX213" s="12" t="s">
        <v>74</v>
      </c>
      <c r="AY213" s="205" t="s">
        <v>125</v>
      </c>
    </row>
    <row r="214" spans="1:65" s="13" customFormat="1">
      <c r="B214" s="206"/>
      <c r="C214" s="207"/>
      <c r="D214" s="191" t="s">
        <v>135</v>
      </c>
      <c r="E214" s="208" t="s">
        <v>1</v>
      </c>
      <c r="F214" s="209" t="s">
        <v>82</v>
      </c>
      <c r="G214" s="207"/>
      <c r="H214" s="210">
        <v>1</v>
      </c>
      <c r="I214" s="207"/>
      <c r="J214" s="207"/>
      <c r="K214" s="207"/>
      <c r="L214" s="212"/>
      <c r="M214" s="213"/>
      <c r="N214" s="214"/>
      <c r="O214" s="214"/>
      <c r="P214" s="214"/>
      <c r="Q214" s="214"/>
      <c r="R214" s="214"/>
      <c r="S214" s="214"/>
      <c r="T214" s="215"/>
      <c r="AT214" s="216" t="s">
        <v>135</v>
      </c>
      <c r="AU214" s="216" t="s">
        <v>82</v>
      </c>
      <c r="AV214" s="13" t="s">
        <v>84</v>
      </c>
      <c r="AW214" s="13" t="s">
        <v>30</v>
      </c>
      <c r="AX214" s="13" t="s">
        <v>74</v>
      </c>
      <c r="AY214" s="216" t="s">
        <v>125</v>
      </c>
    </row>
    <row r="215" spans="1:65" s="12" customFormat="1">
      <c r="B215" s="196"/>
      <c r="C215" s="197"/>
      <c r="D215" s="191" t="s">
        <v>135</v>
      </c>
      <c r="E215" s="198" t="s">
        <v>1</v>
      </c>
      <c r="F215" s="199" t="s">
        <v>1471</v>
      </c>
      <c r="G215" s="197"/>
      <c r="H215" s="198" t="s">
        <v>1</v>
      </c>
      <c r="I215" s="197"/>
      <c r="J215" s="197"/>
      <c r="K215" s="197"/>
      <c r="L215" s="201"/>
      <c r="M215" s="202"/>
      <c r="N215" s="203"/>
      <c r="O215" s="203"/>
      <c r="P215" s="203"/>
      <c r="Q215" s="203"/>
      <c r="R215" s="203"/>
      <c r="S215" s="203"/>
      <c r="T215" s="204"/>
      <c r="AT215" s="205" t="s">
        <v>135</v>
      </c>
      <c r="AU215" s="205" t="s">
        <v>82</v>
      </c>
      <c r="AV215" s="12" t="s">
        <v>82</v>
      </c>
      <c r="AW215" s="12" t="s">
        <v>30</v>
      </c>
      <c r="AX215" s="12" t="s">
        <v>74</v>
      </c>
      <c r="AY215" s="205" t="s">
        <v>125</v>
      </c>
    </row>
    <row r="216" spans="1:65" s="13" customFormat="1">
      <c r="B216" s="206"/>
      <c r="C216" s="207"/>
      <c r="D216" s="191" t="s">
        <v>135</v>
      </c>
      <c r="E216" s="208" t="s">
        <v>1</v>
      </c>
      <c r="F216" s="209" t="s">
        <v>82</v>
      </c>
      <c r="G216" s="207"/>
      <c r="H216" s="210">
        <v>1</v>
      </c>
      <c r="I216" s="207"/>
      <c r="J216" s="207"/>
      <c r="K216" s="207"/>
      <c r="L216" s="212"/>
      <c r="M216" s="213"/>
      <c r="N216" s="214"/>
      <c r="O216" s="214"/>
      <c r="P216" s="214"/>
      <c r="Q216" s="214"/>
      <c r="R216" s="214"/>
      <c r="S216" s="214"/>
      <c r="T216" s="215"/>
      <c r="AT216" s="216" t="s">
        <v>135</v>
      </c>
      <c r="AU216" s="216" t="s">
        <v>82</v>
      </c>
      <c r="AV216" s="13" t="s">
        <v>84</v>
      </c>
      <c r="AW216" s="13" t="s">
        <v>30</v>
      </c>
      <c r="AX216" s="13" t="s">
        <v>74</v>
      </c>
      <c r="AY216" s="216" t="s">
        <v>125</v>
      </c>
    </row>
    <row r="217" spans="1:65" s="14" customFormat="1">
      <c r="B217" s="217"/>
      <c r="C217" s="218"/>
      <c r="D217" s="191" t="s">
        <v>135</v>
      </c>
      <c r="E217" s="219" t="s">
        <v>1</v>
      </c>
      <c r="F217" s="220" t="s">
        <v>138</v>
      </c>
      <c r="G217" s="218"/>
      <c r="H217" s="221">
        <v>2</v>
      </c>
      <c r="I217" s="218"/>
      <c r="J217" s="218"/>
      <c r="K217" s="218"/>
      <c r="L217" s="223"/>
      <c r="M217" s="224"/>
      <c r="N217" s="225"/>
      <c r="O217" s="225"/>
      <c r="P217" s="225"/>
      <c r="Q217" s="225"/>
      <c r="R217" s="225"/>
      <c r="S217" s="225"/>
      <c r="T217" s="226"/>
      <c r="AT217" s="227" t="s">
        <v>135</v>
      </c>
      <c r="AU217" s="227" t="s">
        <v>82</v>
      </c>
      <c r="AV217" s="14" t="s">
        <v>132</v>
      </c>
      <c r="AW217" s="14" t="s">
        <v>30</v>
      </c>
      <c r="AX217" s="14" t="s">
        <v>82</v>
      </c>
      <c r="AY217" s="227" t="s">
        <v>125</v>
      </c>
    </row>
    <row r="218" spans="1:65" s="12" customFormat="1">
      <c r="B218" s="196"/>
      <c r="C218" s="197"/>
      <c r="D218" s="191" t="s">
        <v>135</v>
      </c>
      <c r="E218" s="198" t="s">
        <v>1</v>
      </c>
      <c r="F218" s="199" t="s">
        <v>139</v>
      </c>
      <c r="G218" s="197"/>
      <c r="H218" s="198" t="s">
        <v>1</v>
      </c>
      <c r="I218" s="197"/>
      <c r="J218" s="197"/>
      <c r="K218" s="197"/>
      <c r="L218" s="201"/>
      <c r="M218" s="202"/>
      <c r="N218" s="203"/>
      <c r="O218" s="203"/>
      <c r="P218" s="203"/>
      <c r="Q218" s="203"/>
      <c r="R218" s="203"/>
      <c r="S218" s="203"/>
      <c r="T218" s="204"/>
      <c r="AT218" s="205" t="s">
        <v>135</v>
      </c>
      <c r="AU218" s="205" t="s">
        <v>82</v>
      </c>
      <c r="AV218" s="12" t="s">
        <v>82</v>
      </c>
      <c r="AW218" s="12" t="s">
        <v>30</v>
      </c>
      <c r="AX218" s="12" t="s">
        <v>74</v>
      </c>
      <c r="AY218" s="205" t="s">
        <v>125</v>
      </c>
    </row>
    <row r="219" spans="1:65" s="2" customFormat="1" ht="24.2" customHeight="1">
      <c r="A219" s="33"/>
      <c r="B219" s="34"/>
      <c r="C219" s="177" t="s">
        <v>217</v>
      </c>
      <c r="D219" s="177" t="s">
        <v>126</v>
      </c>
      <c r="E219" s="178" t="s">
        <v>362</v>
      </c>
      <c r="F219" s="179" t="s">
        <v>363</v>
      </c>
      <c r="G219" s="180" t="s">
        <v>159</v>
      </c>
      <c r="H219" s="181">
        <v>4</v>
      </c>
      <c r="I219" s="241"/>
      <c r="J219" s="183">
        <f>ROUND(I219*H219,2)</f>
        <v>0</v>
      </c>
      <c r="K219" s="179" t="s">
        <v>130</v>
      </c>
      <c r="L219" s="184"/>
      <c r="M219" s="185" t="s">
        <v>1</v>
      </c>
      <c r="N219" s="186" t="s">
        <v>39</v>
      </c>
      <c r="O219" s="70"/>
      <c r="P219" s="187">
        <f>O219*H219</f>
        <v>0</v>
      </c>
      <c r="Q219" s="187">
        <v>0.16788</v>
      </c>
      <c r="R219" s="187">
        <f>Q219*H219</f>
        <v>0.67152000000000001</v>
      </c>
      <c r="S219" s="187">
        <v>0</v>
      </c>
      <c r="T219" s="188">
        <f>S219*H219</f>
        <v>0</v>
      </c>
      <c r="U219" s="33"/>
      <c r="V219" s="33"/>
      <c r="W219" s="33"/>
      <c r="X219" s="33"/>
      <c r="Y219" s="33"/>
      <c r="Z219" s="33"/>
      <c r="AA219" s="33"/>
      <c r="AB219" s="33"/>
      <c r="AC219" s="33"/>
      <c r="AD219" s="33"/>
      <c r="AE219" s="33"/>
      <c r="AR219" s="189" t="s">
        <v>131</v>
      </c>
      <c r="AT219" s="189" t="s">
        <v>126</v>
      </c>
      <c r="AU219" s="189" t="s">
        <v>82</v>
      </c>
      <c r="AY219" s="16" t="s">
        <v>125</v>
      </c>
      <c r="BE219" s="190">
        <f>IF(N219="základní",J219,0)</f>
        <v>0</v>
      </c>
      <c r="BF219" s="190">
        <f>IF(N219="snížená",J219,0)</f>
        <v>0</v>
      </c>
      <c r="BG219" s="190">
        <f>IF(N219="zákl. přenesená",J219,0)</f>
        <v>0</v>
      </c>
      <c r="BH219" s="190">
        <f>IF(N219="sníž. přenesená",J219,0)</f>
        <v>0</v>
      </c>
      <c r="BI219" s="190">
        <f>IF(N219="nulová",J219,0)</f>
        <v>0</v>
      </c>
      <c r="BJ219" s="16" t="s">
        <v>82</v>
      </c>
      <c r="BK219" s="190">
        <f>ROUND(I219*H219,2)</f>
        <v>0</v>
      </c>
      <c r="BL219" s="16" t="s">
        <v>132</v>
      </c>
      <c r="BM219" s="189" t="s">
        <v>1472</v>
      </c>
    </row>
    <row r="220" spans="1:65" s="2" customFormat="1">
      <c r="A220" s="33"/>
      <c r="B220" s="34"/>
      <c r="C220" s="35"/>
      <c r="D220" s="191" t="s">
        <v>134</v>
      </c>
      <c r="E220" s="35"/>
      <c r="F220" s="192" t="s">
        <v>363</v>
      </c>
      <c r="G220" s="35"/>
      <c r="H220" s="35"/>
      <c r="I220" s="35"/>
      <c r="J220" s="35"/>
      <c r="K220" s="35"/>
      <c r="L220" s="38"/>
      <c r="M220" s="194"/>
      <c r="N220" s="195"/>
      <c r="O220" s="70"/>
      <c r="P220" s="70"/>
      <c r="Q220" s="70"/>
      <c r="R220" s="70"/>
      <c r="S220" s="70"/>
      <c r="T220" s="71"/>
      <c r="U220" s="33"/>
      <c r="V220" s="33"/>
      <c r="W220" s="33"/>
      <c r="X220" s="33"/>
      <c r="Y220" s="33"/>
      <c r="Z220" s="33"/>
      <c r="AA220" s="33"/>
      <c r="AB220" s="33"/>
      <c r="AC220" s="33"/>
      <c r="AD220" s="33"/>
      <c r="AE220" s="33"/>
      <c r="AT220" s="16" t="s">
        <v>134</v>
      </c>
      <c r="AU220" s="16" t="s">
        <v>82</v>
      </c>
    </row>
    <row r="221" spans="1:65" s="12" customFormat="1">
      <c r="B221" s="196"/>
      <c r="C221" s="197"/>
      <c r="D221" s="191" t="s">
        <v>135</v>
      </c>
      <c r="E221" s="198" t="s">
        <v>1</v>
      </c>
      <c r="F221" s="199" t="s">
        <v>1473</v>
      </c>
      <c r="G221" s="197"/>
      <c r="H221" s="198" t="s">
        <v>1</v>
      </c>
      <c r="I221" s="197"/>
      <c r="J221" s="197"/>
      <c r="K221" s="197"/>
      <c r="L221" s="201"/>
      <c r="M221" s="202"/>
      <c r="N221" s="203"/>
      <c r="O221" s="203"/>
      <c r="P221" s="203"/>
      <c r="Q221" s="203"/>
      <c r="R221" s="203"/>
      <c r="S221" s="203"/>
      <c r="T221" s="204"/>
      <c r="AT221" s="205" t="s">
        <v>135</v>
      </c>
      <c r="AU221" s="205" t="s">
        <v>82</v>
      </c>
      <c r="AV221" s="12" t="s">
        <v>82</v>
      </c>
      <c r="AW221" s="12" t="s">
        <v>30</v>
      </c>
      <c r="AX221" s="12" t="s">
        <v>74</v>
      </c>
      <c r="AY221" s="205" t="s">
        <v>125</v>
      </c>
    </row>
    <row r="222" spans="1:65" s="13" customFormat="1">
      <c r="B222" s="206"/>
      <c r="C222" s="207"/>
      <c r="D222" s="191" t="s">
        <v>135</v>
      </c>
      <c r="E222" s="208" t="s">
        <v>1</v>
      </c>
      <c r="F222" s="209" t="s">
        <v>475</v>
      </c>
      <c r="G222" s="207"/>
      <c r="H222" s="210">
        <v>4</v>
      </c>
      <c r="I222" s="207"/>
      <c r="J222" s="207"/>
      <c r="K222" s="207"/>
      <c r="L222" s="212"/>
      <c r="M222" s="213"/>
      <c r="N222" s="214"/>
      <c r="O222" s="214"/>
      <c r="P222" s="214"/>
      <c r="Q222" s="214"/>
      <c r="R222" s="214"/>
      <c r="S222" s="214"/>
      <c r="T222" s="215"/>
      <c r="AT222" s="216" t="s">
        <v>135</v>
      </c>
      <c r="AU222" s="216" t="s">
        <v>82</v>
      </c>
      <c r="AV222" s="13" t="s">
        <v>84</v>
      </c>
      <c r="AW222" s="13" t="s">
        <v>30</v>
      </c>
      <c r="AX222" s="13" t="s">
        <v>74</v>
      </c>
      <c r="AY222" s="216" t="s">
        <v>125</v>
      </c>
    </row>
    <row r="223" spans="1:65" s="14" customFormat="1">
      <c r="B223" s="217"/>
      <c r="C223" s="218"/>
      <c r="D223" s="191" t="s">
        <v>135</v>
      </c>
      <c r="E223" s="219" t="s">
        <v>1</v>
      </c>
      <c r="F223" s="220" t="s">
        <v>138</v>
      </c>
      <c r="G223" s="218"/>
      <c r="H223" s="221">
        <v>4</v>
      </c>
      <c r="I223" s="218"/>
      <c r="J223" s="218"/>
      <c r="K223" s="218"/>
      <c r="L223" s="223"/>
      <c r="M223" s="224"/>
      <c r="N223" s="225"/>
      <c r="O223" s="225"/>
      <c r="P223" s="225"/>
      <c r="Q223" s="225"/>
      <c r="R223" s="225"/>
      <c r="S223" s="225"/>
      <c r="T223" s="226"/>
      <c r="AT223" s="227" t="s">
        <v>135</v>
      </c>
      <c r="AU223" s="227" t="s">
        <v>82</v>
      </c>
      <c r="AV223" s="14" t="s">
        <v>132</v>
      </c>
      <c r="AW223" s="14" t="s">
        <v>30</v>
      </c>
      <c r="AX223" s="14" t="s">
        <v>82</v>
      </c>
      <c r="AY223" s="227" t="s">
        <v>125</v>
      </c>
    </row>
    <row r="224" spans="1:65" s="12" customFormat="1">
      <c r="B224" s="196"/>
      <c r="C224" s="197"/>
      <c r="D224" s="191" t="s">
        <v>135</v>
      </c>
      <c r="E224" s="198" t="s">
        <v>1</v>
      </c>
      <c r="F224" s="199" t="s">
        <v>139</v>
      </c>
      <c r="G224" s="197"/>
      <c r="H224" s="198" t="s">
        <v>1</v>
      </c>
      <c r="I224" s="197"/>
      <c r="J224" s="197"/>
      <c r="K224" s="197"/>
      <c r="L224" s="201"/>
      <c r="M224" s="202"/>
      <c r="N224" s="203"/>
      <c r="O224" s="203"/>
      <c r="P224" s="203"/>
      <c r="Q224" s="203"/>
      <c r="R224" s="203"/>
      <c r="S224" s="203"/>
      <c r="T224" s="204"/>
      <c r="AT224" s="205" t="s">
        <v>135</v>
      </c>
      <c r="AU224" s="205" t="s">
        <v>82</v>
      </c>
      <c r="AV224" s="12" t="s">
        <v>82</v>
      </c>
      <c r="AW224" s="12" t="s">
        <v>30</v>
      </c>
      <c r="AX224" s="12" t="s">
        <v>74</v>
      </c>
      <c r="AY224" s="205" t="s">
        <v>125</v>
      </c>
    </row>
    <row r="225" spans="1:65" s="2" customFormat="1" ht="24.2" customHeight="1">
      <c r="A225" s="33"/>
      <c r="B225" s="34"/>
      <c r="C225" s="177" t="s">
        <v>221</v>
      </c>
      <c r="D225" s="177" t="s">
        <v>126</v>
      </c>
      <c r="E225" s="178" t="s">
        <v>367</v>
      </c>
      <c r="F225" s="179" t="s">
        <v>368</v>
      </c>
      <c r="G225" s="180" t="s">
        <v>159</v>
      </c>
      <c r="H225" s="181">
        <v>4</v>
      </c>
      <c r="I225" s="241"/>
      <c r="J225" s="183">
        <f>ROUND(I225*H225,2)</f>
        <v>0</v>
      </c>
      <c r="K225" s="179" t="s">
        <v>130</v>
      </c>
      <c r="L225" s="184"/>
      <c r="M225" s="185" t="s">
        <v>1</v>
      </c>
      <c r="N225" s="186" t="s">
        <v>39</v>
      </c>
      <c r="O225" s="70"/>
      <c r="P225" s="187">
        <f>O225*H225</f>
        <v>0</v>
      </c>
      <c r="Q225" s="187">
        <v>0.17161999999999999</v>
      </c>
      <c r="R225" s="187">
        <f>Q225*H225</f>
        <v>0.68647999999999998</v>
      </c>
      <c r="S225" s="187">
        <v>0</v>
      </c>
      <c r="T225" s="188">
        <f>S225*H225</f>
        <v>0</v>
      </c>
      <c r="U225" s="33"/>
      <c r="V225" s="33"/>
      <c r="W225" s="33"/>
      <c r="X225" s="33"/>
      <c r="Y225" s="33"/>
      <c r="Z225" s="33"/>
      <c r="AA225" s="33"/>
      <c r="AB225" s="33"/>
      <c r="AC225" s="33"/>
      <c r="AD225" s="33"/>
      <c r="AE225" s="33"/>
      <c r="AR225" s="189" t="s">
        <v>131</v>
      </c>
      <c r="AT225" s="189" t="s">
        <v>126</v>
      </c>
      <c r="AU225" s="189" t="s">
        <v>82</v>
      </c>
      <c r="AY225" s="16" t="s">
        <v>125</v>
      </c>
      <c r="BE225" s="190">
        <f>IF(N225="základní",J225,0)</f>
        <v>0</v>
      </c>
      <c r="BF225" s="190">
        <f>IF(N225="snížená",J225,0)</f>
        <v>0</v>
      </c>
      <c r="BG225" s="190">
        <f>IF(N225="zákl. přenesená",J225,0)</f>
        <v>0</v>
      </c>
      <c r="BH225" s="190">
        <f>IF(N225="sníž. přenesená",J225,0)</f>
        <v>0</v>
      </c>
      <c r="BI225" s="190">
        <f>IF(N225="nulová",J225,0)</f>
        <v>0</v>
      </c>
      <c r="BJ225" s="16" t="s">
        <v>82</v>
      </c>
      <c r="BK225" s="190">
        <f>ROUND(I225*H225,2)</f>
        <v>0</v>
      </c>
      <c r="BL225" s="16" t="s">
        <v>132</v>
      </c>
      <c r="BM225" s="189" t="s">
        <v>1474</v>
      </c>
    </row>
    <row r="226" spans="1:65" s="2" customFormat="1">
      <c r="A226" s="33"/>
      <c r="B226" s="34"/>
      <c r="C226" s="35"/>
      <c r="D226" s="191" t="s">
        <v>134</v>
      </c>
      <c r="E226" s="35"/>
      <c r="F226" s="192" t="s">
        <v>368</v>
      </c>
      <c r="G226" s="35"/>
      <c r="H226" s="35"/>
      <c r="I226" s="35"/>
      <c r="J226" s="35"/>
      <c r="K226" s="35"/>
      <c r="L226" s="38"/>
      <c r="M226" s="194"/>
      <c r="N226" s="195"/>
      <c r="O226" s="70"/>
      <c r="P226" s="70"/>
      <c r="Q226" s="70"/>
      <c r="R226" s="70"/>
      <c r="S226" s="70"/>
      <c r="T226" s="71"/>
      <c r="U226" s="33"/>
      <c r="V226" s="33"/>
      <c r="W226" s="33"/>
      <c r="X226" s="33"/>
      <c r="Y226" s="33"/>
      <c r="Z226" s="33"/>
      <c r="AA226" s="33"/>
      <c r="AB226" s="33"/>
      <c r="AC226" s="33"/>
      <c r="AD226" s="33"/>
      <c r="AE226" s="33"/>
      <c r="AT226" s="16" t="s">
        <v>134</v>
      </c>
      <c r="AU226" s="16" t="s">
        <v>82</v>
      </c>
    </row>
    <row r="227" spans="1:65" s="12" customFormat="1">
      <c r="B227" s="196"/>
      <c r="C227" s="197"/>
      <c r="D227" s="191" t="s">
        <v>135</v>
      </c>
      <c r="E227" s="198" t="s">
        <v>1</v>
      </c>
      <c r="F227" s="199" t="s">
        <v>1475</v>
      </c>
      <c r="G227" s="197"/>
      <c r="H227" s="198" t="s">
        <v>1</v>
      </c>
      <c r="I227" s="197"/>
      <c r="J227" s="197"/>
      <c r="K227" s="197"/>
      <c r="L227" s="201"/>
      <c r="M227" s="202"/>
      <c r="N227" s="203"/>
      <c r="O227" s="203"/>
      <c r="P227" s="203"/>
      <c r="Q227" s="203"/>
      <c r="R227" s="203"/>
      <c r="S227" s="203"/>
      <c r="T227" s="204"/>
      <c r="AT227" s="205" t="s">
        <v>135</v>
      </c>
      <c r="AU227" s="205" t="s">
        <v>82</v>
      </c>
      <c r="AV227" s="12" t="s">
        <v>82</v>
      </c>
      <c r="AW227" s="12" t="s">
        <v>30</v>
      </c>
      <c r="AX227" s="12" t="s">
        <v>74</v>
      </c>
      <c r="AY227" s="205" t="s">
        <v>125</v>
      </c>
    </row>
    <row r="228" spans="1:65" s="13" customFormat="1">
      <c r="B228" s="206"/>
      <c r="C228" s="207"/>
      <c r="D228" s="191" t="s">
        <v>135</v>
      </c>
      <c r="E228" s="208" t="s">
        <v>1</v>
      </c>
      <c r="F228" s="209" t="s">
        <v>475</v>
      </c>
      <c r="G228" s="207"/>
      <c r="H228" s="210">
        <v>4</v>
      </c>
      <c r="I228" s="207"/>
      <c r="J228" s="207"/>
      <c r="K228" s="207"/>
      <c r="L228" s="212"/>
      <c r="M228" s="213"/>
      <c r="N228" s="214"/>
      <c r="O228" s="214"/>
      <c r="P228" s="214"/>
      <c r="Q228" s="214"/>
      <c r="R228" s="214"/>
      <c r="S228" s="214"/>
      <c r="T228" s="215"/>
      <c r="AT228" s="216" t="s">
        <v>135</v>
      </c>
      <c r="AU228" s="216" t="s">
        <v>82</v>
      </c>
      <c r="AV228" s="13" t="s">
        <v>84</v>
      </c>
      <c r="AW228" s="13" t="s">
        <v>30</v>
      </c>
      <c r="AX228" s="13" t="s">
        <v>74</v>
      </c>
      <c r="AY228" s="216" t="s">
        <v>125</v>
      </c>
    </row>
    <row r="229" spans="1:65" s="14" customFormat="1">
      <c r="B229" s="217"/>
      <c r="C229" s="218"/>
      <c r="D229" s="191" t="s">
        <v>135</v>
      </c>
      <c r="E229" s="219" t="s">
        <v>1</v>
      </c>
      <c r="F229" s="220" t="s">
        <v>138</v>
      </c>
      <c r="G229" s="218"/>
      <c r="H229" s="221">
        <v>4</v>
      </c>
      <c r="I229" s="218"/>
      <c r="J229" s="218"/>
      <c r="K229" s="218"/>
      <c r="L229" s="223"/>
      <c r="M229" s="224"/>
      <c r="N229" s="225"/>
      <c r="O229" s="225"/>
      <c r="P229" s="225"/>
      <c r="Q229" s="225"/>
      <c r="R229" s="225"/>
      <c r="S229" s="225"/>
      <c r="T229" s="226"/>
      <c r="AT229" s="227" t="s">
        <v>135</v>
      </c>
      <c r="AU229" s="227" t="s">
        <v>82</v>
      </c>
      <c r="AV229" s="14" t="s">
        <v>132</v>
      </c>
      <c r="AW229" s="14" t="s">
        <v>30</v>
      </c>
      <c r="AX229" s="14" t="s">
        <v>82</v>
      </c>
      <c r="AY229" s="227" t="s">
        <v>125</v>
      </c>
    </row>
    <row r="230" spans="1:65" s="12" customFormat="1">
      <c r="B230" s="196"/>
      <c r="C230" s="197"/>
      <c r="D230" s="191" t="s">
        <v>135</v>
      </c>
      <c r="E230" s="198" t="s">
        <v>1</v>
      </c>
      <c r="F230" s="199" t="s">
        <v>139</v>
      </c>
      <c r="G230" s="197"/>
      <c r="H230" s="198" t="s">
        <v>1</v>
      </c>
      <c r="I230" s="197"/>
      <c r="J230" s="197"/>
      <c r="K230" s="197"/>
      <c r="L230" s="201"/>
      <c r="M230" s="202"/>
      <c r="N230" s="203"/>
      <c r="O230" s="203"/>
      <c r="P230" s="203"/>
      <c r="Q230" s="203"/>
      <c r="R230" s="203"/>
      <c r="S230" s="203"/>
      <c r="T230" s="204"/>
      <c r="AT230" s="205" t="s">
        <v>135</v>
      </c>
      <c r="AU230" s="205" t="s">
        <v>82</v>
      </c>
      <c r="AV230" s="12" t="s">
        <v>82</v>
      </c>
      <c r="AW230" s="12" t="s">
        <v>30</v>
      </c>
      <c r="AX230" s="12" t="s">
        <v>74</v>
      </c>
      <c r="AY230" s="205" t="s">
        <v>125</v>
      </c>
    </row>
    <row r="231" spans="1:65" s="2" customFormat="1" ht="24.2" customHeight="1">
      <c r="A231" s="33"/>
      <c r="B231" s="34"/>
      <c r="C231" s="177" t="s">
        <v>8</v>
      </c>
      <c r="D231" s="177" t="s">
        <v>126</v>
      </c>
      <c r="E231" s="178" t="s">
        <v>372</v>
      </c>
      <c r="F231" s="179" t="s">
        <v>373</v>
      </c>
      <c r="G231" s="180" t="s">
        <v>159</v>
      </c>
      <c r="H231" s="181">
        <v>2</v>
      </c>
      <c r="I231" s="241"/>
      <c r="J231" s="183">
        <f>ROUND(I231*H231,2)</f>
        <v>0</v>
      </c>
      <c r="K231" s="179" t="s">
        <v>130</v>
      </c>
      <c r="L231" s="184"/>
      <c r="M231" s="185" t="s">
        <v>1</v>
      </c>
      <c r="N231" s="186" t="s">
        <v>39</v>
      </c>
      <c r="O231" s="70"/>
      <c r="P231" s="187">
        <f>O231*H231</f>
        <v>0</v>
      </c>
      <c r="Q231" s="187">
        <v>0.17535000000000001</v>
      </c>
      <c r="R231" s="187">
        <f>Q231*H231</f>
        <v>0.35070000000000001</v>
      </c>
      <c r="S231" s="187">
        <v>0</v>
      </c>
      <c r="T231" s="188">
        <f>S231*H231</f>
        <v>0</v>
      </c>
      <c r="U231" s="33"/>
      <c r="V231" s="33"/>
      <c r="W231" s="33"/>
      <c r="X231" s="33"/>
      <c r="Y231" s="33"/>
      <c r="Z231" s="33"/>
      <c r="AA231" s="33"/>
      <c r="AB231" s="33"/>
      <c r="AC231" s="33"/>
      <c r="AD231" s="33"/>
      <c r="AE231" s="33"/>
      <c r="AR231" s="189" t="s">
        <v>131</v>
      </c>
      <c r="AT231" s="189" t="s">
        <v>126</v>
      </c>
      <c r="AU231" s="189" t="s">
        <v>82</v>
      </c>
      <c r="AY231" s="16" t="s">
        <v>125</v>
      </c>
      <c r="BE231" s="190">
        <f>IF(N231="základní",J231,0)</f>
        <v>0</v>
      </c>
      <c r="BF231" s="190">
        <f>IF(N231="snížená",J231,0)</f>
        <v>0</v>
      </c>
      <c r="BG231" s="190">
        <f>IF(N231="zákl. přenesená",J231,0)</f>
        <v>0</v>
      </c>
      <c r="BH231" s="190">
        <f>IF(N231="sníž. přenesená",J231,0)</f>
        <v>0</v>
      </c>
      <c r="BI231" s="190">
        <f>IF(N231="nulová",J231,0)</f>
        <v>0</v>
      </c>
      <c r="BJ231" s="16" t="s">
        <v>82</v>
      </c>
      <c r="BK231" s="190">
        <f>ROUND(I231*H231,2)</f>
        <v>0</v>
      </c>
      <c r="BL231" s="16" t="s">
        <v>132</v>
      </c>
      <c r="BM231" s="189" t="s">
        <v>1476</v>
      </c>
    </row>
    <row r="232" spans="1:65" s="2" customFormat="1">
      <c r="A232" s="33"/>
      <c r="B232" s="34"/>
      <c r="C232" s="35"/>
      <c r="D232" s="191" t="s">
        <v>134</v>
      </c>
      <c r="E232" s="35"/>
      <c r="F232" s="192" t="s">
        <v>373</v>
      </c>
      <c r="G232" s="35"/>
      <c r="H232" s="35"/>
      <c r="I232" s="35"/>
      <c r="J232" s="35"/>
      <c r="K232" s="35"/>
      <c r="L232" s="38"/>
      <c r="M232" s="194"/>
      <c r="N232" s="195"/>
      <c r="O232" s="70"/>
      <c r="P232" s="70"/>
      <c r="Q232" s="70"/>
      <c r="R232" s="70"/>
      <c r="S232" s="70"/>
      <c r="T232" s="71"/>
      <c r="U232" s="33"/>
      <c r="V232" s="33"/>
      <c r="W232" s="33"/>
      <c r="X232" s="33"/>
      <c r="Y232" s="33"/>
      <c r="Z232" s="33"/>
      <c r="AA232" s="33"/>
      <c r="AB232" s="33"/>
      <c r="AC232" s="33"/>
      <c r="AD232" s="33"/>
      <c r="AE232" s="33"/>
      <c r="AT232" s="16" t="s">
        <v>134</v>
      </c>
      <c r="AU232" s="16" t="s">
        <v>82</v>
      </c>
    </row>
    <row r="233" spans="1:65" s="12" customFormat="1">
      <c r="B233" s="196"/>
      <c r="C233" s="197"/>
      <c r="D233" s="191" t="s">
        <v>135</v>
      </c>
      <c r="E233" s="198" t="s">
        <v>1</v>
      </c>
      <c r="F233" s="199" t="s">
        <v>1477</v>
      </c>
      <c r="G233" s="197"/>
      <c r="H233" s="198" t="s">
        <v>1</v>
      </c>
      <c r="I233" s="197"/>
      <c r="J233" s="197"/>
      <c r="K233" s="197"/>
      <c r="L233" s="201"/>
      <c r="M233" s="202"/>
      <c r="N233" s="203"/>
      <c r="O233" s="203"/>
      <c r="P233" s="203"/>
      <c r="Q233" s="203"/>
      <c r="R233" s="203"/>
      <c r="S233" s="203"/>
      <c r="T233" s="204"/>
      <c r="AT233" s="205" t="s">
        <v>135</v>
      </c>
      <c r="AU233" s="205" t="s">
        <v>82</v>
      </c>
      <c r="AV233" s="12" t="s">
        <v>82</v>
      </c>
      <c r="AW233" s="12" t="s">
        <v>30</v>
      </c>
      <c r="AX233" s="12" t="s">
        <v>74</v>
      </c>
      <c r="AY233" s="205" t="s">
        <v>125</v>
      </c>
    </row>
    <row r="234" spans="1:65" s="13" customFormat="1">
      <c r="B234" s="206"/>
      <c r="C234" s="207"/>
      <c r="D234" s="191" t="s">
        <v>135</v>
      </c>
      <c r="E234" s="208" t="s">
        <v>1</v>
      </c>
      <c r="F234" s="209" t="s">
        <v>84</v>
      </c>
      <c r="G234" s="207"/>
      <c r="H234" s="210">
        <v>2</v>
      </c>
      <c r="I234" s="207"/>
      <c r="J234" s="207"/>
      <c r="K234" s="207"/>
      <c r="L234" s="212"/>
      <c r="M234" s="213"/>
      <c r="N234" s="214"/>
      <c r="O234" s="214"/>
      <c r="P234" s="214"/>
      <c r="Q234" s="214"/>
      <c r="R234" s="214"/>
      <c r="S234" s="214"/>
      <c r="T234" s="215"/>
      <c r="AT234" s="216" t="s">
        <v>135</v>
      </c>
      <c r="AU234" s="216" t="s">
        <v>82</v>
      </c>
      <c r="AV234" s="13" t="s">
        <v>84</v>
      </c>
      <c r="AW234" s="13" t="s">
        <v>30</v>
      </c>
      <c r="AX234" s="13" t="s">
        <v>74</v>
      </c>
      <c r="AY234" s="216" t="s">
        <v>125</v>
      </c>
    </row>
    <row r="235" spans="1:65" s="14" customFormat="1">
      <c r="B235" s="217"/>
      <c r="C235" s="218"/>
      <c r="D235" s="191" t="s">
        <v>135</v>
      </c>
      <c r="E235" s="219" t="s">
        <v>1</v>
      </c>
      <c r="F235" s="220" t="s">
        <v>138</v>
      </c>
      <c r="G235" s="218"/>
      <c r="H235" s="221">
        <v>2</v>
      </c>
      <c r="I235" s="218"/>
      <c r="J235" s="218"/>
      <c r="K235" s="218"/>
      <c r="L235" s="223"/>
      <c r="M235" s="224"/>
      <c r="N235" s="225"/>
      <c r="O235" s="225"/>
      <c r="P235" s="225"/>
      <c r="Q235" s="225"/>
      <c r="R235" s="225"/>
      <c r="S235" s="225"/>
      <c r="T235" s="226"/>
      <c r="AT235" s="227" t="s">
        <v>135</v>
      </c>
      <c r="AU235" s="227" t="s">
        <v>82</v>
      </c>
      <c r="AV235" s="14" t="s">
        <v>132</v>
      </c>
      <c r="AW235" s="14" t="s">
        <v>30</v>
      </c>
      <c r="AX235" s="14" t="s">
        <v>82</v>
      </c>
      <c r="AY235" s="227" t="s">
        <v>125</v>
      </c>
    </row>
    <row r="236" spans="1:65" s="12" customFormat="1">
      <c r="B236" s="196"/>
      <c r="C236" s="197"/>
      <c r="D236" s="191" t="s">
        <v>135</v>
      </c>
      <c r="E236" s="198" t="s">
        <v>1</v>
      </c>
      <c r="F236" s="199" t="s">
        <v>139</v>
      </c>
      <c r="G236" s="197"/>
      <c r="H236" s="198" t="s">
        <v>1</v>
      </c>
      <c r="I236" s="197"/>
      <c r="J236" s="197"/>
      <c r="K236" s="197"/>
      <c r="L236" s="201"/>
      <c r="M236" s="202"/>
      <c r="N236" s="203"/>
      <c r="O236" s="203"/>
      <c r="P236" s="203"/>
      <c r="Q236" s="203"/>
      <c r="R236" s="203"/>
      <c r="S236" s="203"/>
      <c r="T236" s="204"/>
      <c r="AT236" s="205" t="s">
        <v>135</v>
      </c>
      <c r="AU236" s="205" t="s">
        <v>82</v>
      </c>
      <c r="AV236" s="12" t="s">
        <v>82</v>
      </c>
      <c r="AW236" s="12" t="s">
        <v>30</v>
      </c>
      <c r="AX236" s="12" t="s">
        <v>74</v>
      </c>
      <c r="AY236" s="205" t="s">
        <v>125</v>
      </c>
    </row>
    <row r="237" spans="1:65" s="2" customFormat="1" ht="16.5" customHeight="1">
      <c r="A237" s="33"/>
      <c r="B237" s="34"/>
      <c r="C237" s="177" t="s">
        <v>14</v>
      </c>
      <c r="D237" s="177" t="s">
        <v>126</v>
      </c>
      <c r="E237" s="178" t="s">
        <v>377</v>
      </c>
      <c r="F237" s="179" t="s">
        <v>378</v>
      </c>
      <c r="G237" s="180" t="s">
        <v>159</v>
      </c>
      <c r="H237" s="181">
        <v>936</v>
      </c>
      <c r="I237" s="241"/>
      <c r="J237" s="183">
        <f>ROUND(I237*H237,2)</f>
        <v>0</v>
      </c>
      <c r="K237" s="179" t="s">
        <v>130</v>
      </c>
      <c r="L237" s="184"/>
      <c r="M237" s="185" t="s">
        <v>1</v>
      </c>
      <c r="N237" s="186" t="s">
        <v>39</v>
      </c>
      <c r="O237" s="70"/>
      <c r="P237" s="187">
        <f>O237*H237</f>
        <v>0</v>
      </c>
      <c r="Q237" s="187">
        <v>6.3000000000000003E-4</v>
      </c>
      <c r="R237" s="187">
        <f>Q237*H237</f>
        <v>0.58967999999999998</v>
      </c>
      <c r="S237" s="187">
        <v>0</v>
      </c>
      <c r="T237" s="188">
        <f>S237*H237</f>
        <v>0</v>
      </c>
      <c r="U237" s="33"/>
      <c r="V237" s="33"/>
      <c r="W237" s="33"/>
      <c r="X237" s="33"/>
      <c r="Y237" s="33"/>
      <c r="Z237" s="33"/>
      <c r="AA237" s="33"/>
      <c r="AB237" s="33"/>
      <c r="AC237" s="33"/>
      <c r="AD237" s="33"/>
      <c r="AE237" s="33"/>
      <c r="AR237" s="189" t="s">
        <v>131</v>
      </c>
      <c r="AT237" s="189" t="s">
        <v>126</v>
      </c>
      <c r="AU237" s="189" t="s">
        <v>82</v>
      </c>
      <c r="AY237" s="16" t="s">
        <v>125</v>
      </c>
      <c r="BE237" s="190">
        <f>IF(N237="základní",J237,0)</f>
        <v>0</v>
      </c>
      <c r="BF237" s="190">
        <f>IF(N237="snížená",J237,0)</f>
        <v>0</v>
      </c>
      <c r="BG237" s="190">
        <f>IF(N237="zákl. přenesená",J237,0)</f>
        <v>0</v>
      </c>
      <c r="BH237" s="190">
        <f>IF(N237="sníž. přenesená",J237,0)</f>
        <v>0</v>
      </c>
      <c r="BI237" s="190">
        <f>IF(N237="nulová",J237,0)</f>
        <v>0</v>
      </c>
      <c r="BJ237" s="16" t="s">
        <v>82</v>
      </c>
      <c r="BK237" s="190">
        <f>ROUND(I237*H237,2)</f>
        <v>0</v>
      </c>
      <c r="BL237" s="16" t="s">
        <v>132</v>
      </c>
      <c r="BM237" s="189" t="s">
        <v>1478</v>
      </c>
    </row>
    <row r="238" spans="1:65" s="2" customFormat="1">
      <c r="A238" s="33"/>
      <c r="B238" s="34"/>
      <c r="C238" s="35"/>
      <c r="D238" s="191" t="s">
        <v>134</v>
      </c>
      <c r="E238" s="35"/>
      <c r="F238" s="192" t="s">
        <v>378</v>
      </c>
      <c r="G238" s="35"/>
      <c r="H238" s="35"/>
      <c r="I238" s="35"/>
      <c r="J238" s="35"/>
      <c r="K238" s="35"/>
      <c r="L238" s="38"/>
      <c r="M238" s="194"/>
      <c r="N238" s="195"/>
      <c r="O238" s="70"/>
      <c r="P238" s="70"/>
      <c r="Q238" s="70"/>
      <c r="R238" s="70"/>
      <c r="S238" s="70"/>
      <c r="T238" s="71"/>
      <c r="U238" s="33"/>
      <c r="V238" s="33"/>
      <c r="W238" s="33"/>
      <c r="X238" s="33"/>
      <c r="Y238" s="33"/>
      <c r="Z238" s="33"/>
      <c r="AA238" s="33"/>
      <c r="AB238" s="33"/>
      <c r="AC238" s="33"/>
      <c r="AD238" s="33"/>
      <c r="AE238" s="33"/>
      <c r="AT238" s="16" t="s">
        <v>134</v>
      </c>
      <c r="AU238" s="16" t="s">
        <v>82</v>
      </c>
    </row>
    <row r="239" spans="1:65" s="12" customFormat="1">
      <c r="B239" s="196"/>
      <c r="C239" s="197"/>
      <c r="D239" s="191" t="s">
        <v>135</v>
      </c>
      <c r="E239" s="198" t="s">
        <v>1</v>
      </c>
      <c r="F239" s="199" t="s">
        <v>1479</v>
      </c>
      <c r="G239" s="197"/>
      <c r="H239" s="198" t="s">
        <v>1</v>
      </c>
      <c r="I239" s="197"/>
      <c r="J239" s="197"/>
      <c r="K239" s="197"/>
      <c r="L239" s="201"/>
      <c r="M239" s="202"/>
      <c r="N239" s="203"/>
      <c r="O239" s="203"/>
      <c r="P239" s="203"/>
      <c r="Q239" s="203"/>
      <c r="R239" s="203"/>
      <c r="S239" s="203"/>
      <c r="T239" s="204"/>
      <c r="AT239" s="205" t="s">
        <v>135</v>
      </c>
      <c r="AU239" s="205" t="s">
        <v>82</v>
      </c>
      <c r="AV239" s="12" t="s">
        <v>82</v>
      </c>
      <c r="AW239" s="12" t="s">
        <v>30</v>
      </c>
      <c r="AX239" s="12" t="s">
        <v>74</v>
      </c>
      <c r="AY239" s="205" t="s">
        <v>125</v>
      </c>
    </row>
    <row r="240" spans="1:65" s="13" customFormat="1">
      <c r="B240" s="206"/>
      <c r="C240" s="207"/>
      <c r="D240" s="191" t="s">
        <v>135</v>
      </c>
      <c r="E240" s="208" t="s">
        <v>1</v>
      </c>
      <c r="F240" s="209" t="s">
        <v>1480</v>
      </c>
      <c r="G240" s="207"/>
      <c r="H240" s="210">
        <v>80</v>
      </c>
      <c r="I240" s="207"/>
      <c r="J240" s="207"/>
      <c r="K240" s="207"/>
      <c r="L240" s="212"/>
      <c r="M240" s="213"/>
      <c r="N240" s="214"/>
      <c r="O240" s="214"/>
      <c r="P240" s="214"/>
      <c r="Q240" s="214"/>
      <c r="R240" s="214"/>
      <c r="S240" s="214"/>
      <c r="T240" s="215"/>
      <c r="AT240" s="216" t="s">
        <v>135</v>
      </c>
      <c r="AU240" s="216" t="s">
        <v>82</v>
      </c>
      <c r="AV240" s="13" t="s">
        <v>84</v>
      </c>
      <c r="AW240" s="13" t="s">
        <v>30</v>
      </c>
      <c r="AX240" s="13" t="s">
        <v>74</v>
      </c>
      <c r="AY240" s="216" t="s">
        <v>125</v>
      </c>
    </row>
    <row r="241" spans="2:51" s="12" customFormat="1">
      <c r="B241" s="196"/>
      <c r="C241" s="197"/>
      <c r="D241" s="191" t="s">
        <v>135</v>
      </c>
      <c r="E241" s="198" t="s">
        <v>1</v>
      </c>
      <c r="F241" s="199" t="s">
        <v>1466</v>
      </c>
      <c r="G241" s="197"/>
      <c r="H241" s="198" t="s">
        <v>1</v>
      </c>
      <c r="I241" s="197"/>
      <c r="J241" s="197"/>
      <c r="K241" s="197"/>
      <c r="L241" s="201"/>
      <c r="M241" s="202"/>
      <c r="N241" s="203"/>
      <c r="O241" s="203"/>
      <c r="P241" s="203"/>
      <c r="Q241" s="203"/>
      <c r="R241" s="203"/>
      <c r="S241" s="203"/>
      <c r="T241" s="204"/>
      <c r="AT241" s="205" t="s">
        <v>135</v>
      </c>
      <c r="AU241" s="205" t="s">
        <v>82</v>
      </c>
      <c r="AV241" s="12" t="s">
        <v>82</v>
      </c>
      <c r="AW241" s="12" t="s">
        <v>30</v>
      </c>
      <c r="AX241" s="12" t="s">
        <v>74</v>
      </c>
      <c r="AY241" s="205" t="s">
        <v>125</v>
      </c>
    </row>
    <row r="242" spans="2:51" s="13" customFormat="1">
      <c r="B242" s="206"/>
      <c r="C242" s="207"/>
      <c r="D242" s="191" t="s">
        <v>135</v>
      </c>
      <c r="E242" s="208" t="s">
        <v>1</v>
      </c>
      <c r="F242" s="209" t="s">
        <v>389</v>
      </c>
      <c r="G242" s="207"/>
      <c r="H242" s="210">
        <v>32</v>
      </c>
      <c r="I242" s="207"/>
      <c r="J242" s="207"/>
      <c r="K242" s="207"/>
      <c r="L242" s="212"/>
      <c r="M242" s="213"/>
      <c r="N242" s="214"/>
      <c r="O242" s="214"/>
      <c r="P242" s="214"/>
      <c r="Q242" s="214"/>
      <c r="R242" s="214"/>
      <c r="S242" s="214"/>
      <c r="T242" s="215"/>
      <c r="AT242" s="216" t="s">
        <v>135</v>
      </c>
      <c r="AU242" s="216" t="s">
        <v>82</v>
      </c>
      <c r="AV242" s="13" t="s">
        <v>84</v>
      </c>
      <c r="AW242" s="13" t="s">
        <v>30</v>
      </c>
      <c r="AX242" s="13" t="s">
        <v>74</v>
      </c>
      <c r="AY242" s="216" t="s">
        <v>125</v>
      </c>
    </row>
    <row r="243" spans="2:51" s="12" customFormat="1">
      <c r="B243" s="196"/>
      <c r="C243" s="197"/>
      <c r="D243" s="191" t="s">
        <v>135</v>
      </c>
      <c r="E243" s="198" t="s">
        <v>1</v>
      </c>
      <c r="F243" s="199" t="s">
        <v>1437</v>
      </c>
      <c r="G243" s="197"/>
      <c r="H243" s="198" t="s">
        <v>1</v>
      </c>
      <c r="I243" s="197"/>
      <c r="J243" s="197"/>
      <c r="K243" s="197"/>
      <c r="L243" s="201"/>
      <c r="M243" s="202"/>
      <c r="N243" s="203"/>
      <c r="O243" s="203"/>
      <c r="P243" s="203"/>
      <c r="Q243" s="203"/>
      <c r="R243" s="203"/>
      <c r="S243" s="203"/>
      <c r="T243" s="204"/>
      <c r="AT243" s="205" t="s">
        <v>135</v>
      </c>
      <c r="AU243" s="205" t="s">
        <v>82</v>
      </c>
      <c r="AV243" s="12" t="s">
        <v>82</v>
      </c>
      <c r="AW243" s="12" t="s">
        <v>30</v>
      </c>
      <c r="AX243" s="12" t="s">
        <v>74</v>
      </c>
      <c r="AY243" s="205" t="s">
        <v>125</v>
      </c>
    </row>
    <row r="244" spans="2:51" s="13" customFormat="1">
      <c r="B244" s="206"/>
      <c r="C244" s="207"/>
      <c r="D244" s="191" t="s">
        <v>135</v>
      </c>
      <c r="E244" s="208" t="s">
        <v>1</v>
      </c>
      <c r="F244" s="209" t="s">
        <v>1481</v>
      </c>
      <c r="G244" s="207"/>
      <c r="H244" s="210">
        <v>36</v>
      </c>
      <c r="I244" s="207"/>
      <c r="J244" s="207"/>
      <c r="K244" s="207"/>
      <c r="L244" s="212"/>
      <c r="M244" s="213"/>
      <c r="N244" s="214"/>
      <c r="O244" s="214"/>
      <c r="P244" s="214"/>
      <c r="Q244" s="214"/>
      <c r="R244" s="214"/>
      <c r="S244" s="214"/>
      <c r="T244" s="215"/>
      <c r="AT244" s="216" t="s">
        <v>135</v>
      </c>
      <c r="AU244" s="216" t="s">
        <v>82</v>
      </c>
      <c r="AV244" s="13" t="s">
        <v>84</v>
      </c>
      <c r="AW244" s="13" t="s">
        <v>30</v>
      </c>
      <c r="AX244" s="13" t="s">
        <v>74</v>
      </c>
      <c r="AY244" s="216" t="s">
        <v>125</v>
      </c>
    </row>
    <row r="245" spans="2:51" s="12" customFormat="1">
      <c r="B245" s="196"/>
      <c r="C245" s="197"/>
      <c r="D245" s="191" t="s">
        <v>135</v>
      </c>
      <c r="E245" s="198" t="s">
        <v>1</v>
      </c>
      <c r="F245" s="199" t="s">
        <v>1438</v>
      </c>
      <c r="G245" s="197"/>
      <c r="H245" s="198" t="s">
        <v>1</v>
      </c>
      <c r="I245" s="197"/>
      <c r="J245" s="197"/>
      <c r="K245" s="197"/>
      <c r="L245" s="201"/>
      <c r="M245" s="202"/>
      <c r="N245" s="203"/>
      <c r="O245" s="203"/>
      <c r="P245" s="203"/>
      <c r="Q245" s="203"/>
      <c r="R245" s="203"/>
      <c r="S245" s="203"/>
      <c r="T245" s="204"/>
      <c r="AT245" s="205" t="s">
        <v>135</v>
      </c>
      <c r="AU245" s="205" t="s">
        <v>82</v>
      </c>
      <c r="AV245" s="12" t="s">
        <v>82</v>
      </c>
      <c r="AW245" s="12" t="s">
        <v>30</v>
      </c>
      <c r="AX245" s="12" t="s">
        <v>74</v>
      </c>
      <c r="AY245" s="205" t="s">
        <v>125</v>
      </c>
    </row>
    <row r="246" spans="2:51" s="13" customFormat="1">
      <c r="B246" s="206"/>
      <c r="C246" s="207"/>
      <c r="D246" s="191" t="s">
        <v>135</v>
      </c>
      <c r="E246" s="208" t="s">
        <v>1</v>
      </c>
      <c r="F246" s="209" t="s">
        <v>1482</v>
      </c>
      <c r="G246" s="207"/>
      <c r="H246" s="210">
        <v>128</v>
      </c>
      <c r="I246" s="207"/>
      <c r="J246" s="207"/>
      <c r="K246" s="207"/>
      <c r="L246" s="212"/>
      <c r="M246" s="213"/>
      <c r="N246" s="214"/>
      <c r="O246" s="214"/>
      <c r="P246" s="214"/>
      <c r="Q246" s="214"/>
      <c r="R246" s="214"/>
      <c r="S246" s="214"/>
      <c r="T246" s="215"/>
      <c r="AT246" s="216" t="s">
        <v>135</v>
      </c>
      <c r="AU246" s="216" t="s">
        <v>82</v>
      </c>
      <c r="AV246" s="13" t="s">
        <v>84</v>
      </c>
      <c r="AW246" s="13" t="s">
        <v>30</v>
      </c>
      <c r="AX246" s="13" t="s">
        <v>74</v>
      </c>
      <c r="AY246" s="216" t="s">
        <v>125</v>
      </c>
    </row>
    <row r="247" spans="2:51" s="12" customFormat="1">
      <c r="B247" s="196"/>
      <c r="C247" s="197"/>
      <c r="D247" s="191" t="s">
        <v>135</v>
      </c>
      <c r="E247" s="198" t="s">
        <v>1</v>
      </c>
      <c r="F247" s="199" t="s">
        <v>1452</v>
      </c>
      <c r="G247" s="197"/>
      <c r="H247" s="198" t="s">
        <v>1</v>
      </c>
      <c r="I247" s="197"/>
      <c r="J247" s="197"/>
      <c r="K247" s="197"/>
      <c r="L247" s="201"/>
      <c r="M247" s="202"/>
      <c r="N247" s="203"/>
      <c r="O247" s="203"/>
      <c r="P247" s="203"/>
      <c r="Q247" s="203"/>
      <c r="R247" s="203"/>
      <c r="S247" s="203"/>
      <c r="T247" s="204"/>
      <c r="AT247" s="205" t="s">
        <v>135</v>
      </c>
      <c r="AU247" s="205" t="s">
        <v>82</v>
      </c>
      <c r="AV247" s="12" t="s">
        <v>82</v>
      </c>
      <c r="AW247" s="12" t="s">
        <v>30</v>
      </c>
      <c r="AX247" s="12" t="s">
        <v>74</v>
      </c>
      <c r="AY247" s="205" t="s">
        <v>125</v>
      </c>
    </row>
    <row r="248" spans="2:51" s="13" customFormat="1">
      <c r="B248" s="206"/>
      <c r="C248" s="207"/>
      <c r="D248" s="191" t="s">
        <v>135</v>
      </c>
      <c r="E248" s="208" t="s">
        <v>1</v>
      </c>
      <c r="F248" s="209" t="s">
        <v>1483</v>
      </c>
      <c r="G248" s="207"/>
      <c r="H248" s="210">
        <v>32</v>
      </c>
      <c r="I248" s="207"/>
      <c r="J248" s="207"/>
      <c r="K248" s="207"/>
      <c r="L248" s="212"/>
      <c r="M248" s="213"/>
      <c r="N248" s="214"/>
      <c r="O248" s="214"/>
      <c r="P248" s="214"/>
      <c r="Q248" s="214"/>
      <c r="R248" s="214"/>
      <c r="S248" s="214"/>
      <c r="T248" s="215"/>
      <c r="AT248" s="216" t="s">
        <v>135</v>
      </c>
      <c r="AU248" s="216" t="s">
        <v>82</v>
      </c>
      <c r="AV248" s="13" t="s">
        <v>84</v>
      </c>
      <c r="AW248" s="13" t="s">
        <v>30</v>
      </c>
      <c r="AX248" s="13" t="s">
        <v>74</v>
      </c>
      <c r="AY248" s="216" t="s">
        <v>125</v>
      </c>
    </row>
    <row r="249" spans="2:51" s="12" customFormat="1">
      <c r="B249" s="196"/>
      <c r="C249" s="197"/>
      <c r="D249" s="191" t="s">
        <v>135</v>
      </c>
      <c r="E249" s="198" t="s">
        <v>1</v>
      </c>
      <c r="F249" s="199" t="s">
        <v>1453</v>
      </c>
      <c r="G249" s="197"/>
      <c r="H249" s="198" t="s">
        <v>1</v>
      </c>
      <c r="I249" s="197"/>
      <c r="J249" s="197"/>
      <c r="K249" s="197"/>
      <c r="L249" s="201"/>
      <c r="M249" s="202"/>
      <c r="N249" s="203"/>
      <c r="O249" s="203"/>
      <c r="P249" s="203"/>
      <c r="Q249" s="203"/>
      <c r="R249" s="203"/>
      <c r="S249" s="203"/>
      <c r="T249" s="204"/>
      <c r="AT249" s="205" t="s">
        <v>135</v>
      </c>
      <c r="AU249" s="205" t="s">
        <v>82</v>
      </c>
      <c r="AV249" s="12" t="s">
        <v>82</v>
      </c>
      <c r="AW249" s="12" t="s">
        <v>30</v>
      </c>
      <c r="AX249" s="12" t="s">
        <v>74</v>
      </c>
      <c r="AY249" s="205" t="s">
        <v>125</v>
      </c>
    </row>
    <row r="250" spans="2:51" s="13" customFormat="1">
      <c r="B250" s="206"/>
      <c r="C250" s="207"/>
      <c r="D250" s="191" t="s">
        <v>135</v>
      </c>
      <c r="E250" s="208" t="s">
        <v>1</v>
      </c>
      <c r="F250" s="209" t="s">
        <v>1484</v>
      </c>
      <c r="G250" s="207"/>
      <c r="H250" s="210">
        <v>72</v>
      </c>
      <c r="I250" s="207"/>
      <c r="J250" s="207"/>
      <c r="K250" s="207"/>
      <c r="L250" s="212"/>
      <c r="M250" s="213"/>
      <c r="N250" s="214"/>
      <c r="O250" s="214"/>
      <c r="P250" s="214"/>
      <c r="Q250" s="214"/>
      <c r="R250" s="214"/>
      <c r="S250" s="214"/>
      <c r="T250" s="215"/>
      <c r="AT250" s="216" t="s">
        <v>135</v>
      </c>
      <c r="AU250" s="216" t="s">
        <v>82</v>
      </c>
      <c r="AV250" s="13" t="s">
        <v>84</v>
      </c>
      <c r="AW250" s="13" t="s">
        <v>30</v>
      </c>
      <c r="AX250" s="13" t="s">
        <v>74</v>
      </c>
      <c r="AY250" s="216" t="s">
        <v>125</v>
      </c>
    </row>
    <row r="251" spans="2:51" s="12" customFormat="1">
      <c r="B251" s="196"/>
      <c r="C251" s="197"/>
      <c r="D251" s="191" t="s">
        <v>135</v>
      </c>
      <c r="E251" s="198" t="s">
        <v>1</v>
      </c>
      <c r="F251" s="199" t="s">
        <v>1485</v>
      </c>
      <c r="G251" s="197"/>
      <c r="H251" s="198" t="s">
        <v>1</v>
      </c>
      <c r="I251" s="197"/>
      <c r="J251" s="197"/>
      <c r="K251" s="197"/>
      <c r="L251" s="201"/>
      <c r="M251" s="202"/>
      <c r="N251" s="203"/>
      <c r="O251" s="203"/>
      <c r="P251" s="203"/>
      <c r="Q251" s="203"/>
      <c r="R251" s="203"/>
      <c r="S251" s="203"/>
      <c r="T251" s="204"/>
      <c r="AT251" s="205" t="s">
        <v>135</v>
      </c>
      <c r="AU251" s="205" t="s">
        <v>82</v>
      </c>
      <c r="AV251" s="12" t="s">
        <v>82</v>
      </c>
      <c r="AW251" s="12" t="s">
        <v>30</v>
      </c>
      <c r="AX251" s="12" t="s">
        <v>74</v>
      </c>
      <c r="AY251" s="205" t="s">
        <v>125</v>
      </c>
    </row>
    <row r="252" spans="2:51" s="13" customFormat="1">
      <c r="B252" s="206"/>
      <c r="C252" s="207"/>
      <c r="D252" s="191" t="s">
        <v>135</v>
      </c>
      <c r="E252" s="208" t="s">
        <v>1</v>
      </c>
      <c r="F252" s="209" t="s">
        <v>1486</v>
      </c>
      <c r="G252" s="207"/>
      <c r="H252" s="210">
        <v>261.08800000000002</v>
      </c>
      <c r="I252" s="207"/>
      <c r="J252" s="207"/>
      <c r="K252" s="207"/>
      <c r="L252" s="212"/>
      <c r="M252" s="213"/>
      <c r="N252" s="214"/>
      <c r="O252" s="214"/>
      <c r="P252" s="214"/>
      <c r="Q252" s="214"/>
      <c r="R252" s="214"/>
      <c r="S252" s="214"/>
      <c r="T252" s="215"/>
      <c r="AT252" s="216" t="s">
        <v>135</v>
      </c>
      <c r="AU252" s="216" t="s">
        <v>82</v>
      </c>
      <c r="AV252" s="13" t="s">
        <v>84</v>
      </c>
      <c r="AW252" s="13" t="s">
        <v>30</v>
      </c>
      <c r="AX252" s="13" t="s">
        <v>74</v>
      </c>
      <c r="AY252" s="216" t="s">
        <v>125</v>
      </c>
    </row>
    <row r="253" spans="2:51" s="13" customFormat="1">
      <c r="B253" s="206"/>
      <c r="C253" s="207"/>
      <c r="D253" s="191" t="s">
        <v>135</v>
      </c>
      <c r="E253" s="208" t="s">
        <v>1</v>
      </c>
      <c r="F253" s="209" t="s">
        <v>1487</v>
      </c>
      <c r="G253" s="207"/>
      <c r="H253" s="210">
        <v>2.9119999999999999</v>
      </c>
      <c r="I253" s="207"/>
      <c r="J253" s="207"/>
      <c r="K253" s="207"/>
      <c r="L253" s="212"/>
      <c r="M253" s="213"/>
      <c r="N253" s="214"/>
      <c r="O253" s="214"/>
      <c r="P253" s="214"/>
      <c r="Q253" s="214"/>
      <c r="R253" s="214"/>
      <c r="S253" s="214"/>
      <c r="T253" s="215"/>
      <c r="AT253" s="216" t="s">
        <v>135</v>
      </c>
      <c r="AU253" s="216" t="s">
        <v>82</v>
      </c>
      <c r="AV253" s="13" t="s">
        <v>84</v>
      </c>
      <c r="AW253" s="13" t="s">
        <v>30</v>
      </c>
      <c r="AX253" s="13" t="s">
        <v>74</v>
      </c>
      <c r="AY253" s="216" t="s">
        <v>125</v>
      </c>
    </row>
    <row r="254" spans="2:51" s="13" customFormat="1">
      <c r="B254" s="206"/>
      <c r="C254" s="207"/>
      <c r="D254" s="191" t="s">
        <v>135</v>
      </c>
      <c r="E254" s="208" t="s">
        <v>1</v>
      </c>
      <c r="F254" s="209" t="s">
        <v>1488</v>
      </c>
      <c r="G254" s="207"/>
      <c r="H254" s="210">
        <v>290.608</v>
      </c>
      <c r="I254" s="207"/>
      <c r="J254" s="207"/>
      <c r="K254" s="207"/>
      <c r="L254" s="212"/>
      <c r="M254" s="213"/>
      <c r="N254" s="214"/>
      <c r="O254" s="214"/>
      <c r="P254" s="214"/>
      <c r="Q254" s="214"/>
      <c r="R254" s="214"/>
      <c r="S254" s="214"/>
      <c r="T254" s="215"/>
      <c r="AT254" s="216" t="s">
        <v>135</v>
      </c>
      <c r="AU254" s="216" t="s">
        <v>82</v>
      </c>
      <c r="AV254" s="13" t="s">
        <v>84</v>
      </c>
      <c r="AW254" s="13" t="s">
        <v>30</v>
      </c>
      <c r="AX254" s="13" t="s">
        <v>74</v>
      </c>
      <c r="AY254" s="216" t="s">
        <v>125</v>
      </c>
    </row>
    <row r="255" spans="2:51" s="13" customFormat="1">
      <c r="B255" s="206"/>
      <c r="C255" s="207"/>
      <c r="D255" s="191" t="s">
        <v>135</v>
      </c>
      <c r="E255" s="208" t="s">
        <v>1</v>
      </c>
      <c r="F255" s="209" t="s">
        <v>1489</v>
      </c>
      <c r="G255" s="207"/>
      <c r="H255" s="210">
        <v>1.3919999999999999</v>
      </c>
      <c r="I255" s="207"/>
      <c r="J255" s="207"/>
      <c r="K255" s="207"/>
      <c r="L255" s="212"/>
      <c r="M255" s="213"/>
      <c r="N255" s="214"/>
      <c r="O255" s="214"/>
      <c r="P255" s="214"/>
      <c r="Q255" s="214"/>
      <c r="R255" s="214"/>
      <c r="S255" s="214"/>
      <c r="T255" s="215"/>
      <c r="AT255" s="216" t="s">
        <v>135</v>
      </c>
      <c r="AU255" s="216" t="s">
        <v>82</v>
      </c>
      <c r="AV255" s="13" t="s">
        <v>84</v>
      </c>
      <c r="AW255" s="13" t="s">
        <v>30</v>
      </c>
      <c r="AX255" s="13" t="s">
        <v>74</v>
      </c>
      <c r="AY255" s="216" t="s">
        <v>125</v>
      </c>
    </row>
    <row r="256" spans="2:51" s="14" customFormat="1">
      <c r="B256" s="217"/>
      <c r="C256" s="218"/>
      <c r="D256" s="191" t="s">
        <v>135</v>
      </c>
      <c r="E256" s="219" t="s">
        <v>1</v>
      </c>
      <c r="F256" s="220" t="s">
        <v>138</v>
      </c>
      <c r="G256" s="218"/>
      <c r="H256" s="221">
        <v>936</v>
      </c>
      <c r="I256" s="218"/>
      <c r="J256" s="218"/>
      <c r="K256" s="218"/>
      <c r="L256" s="223"/>
      <c r="M256" s="224"/>
      <c r="N256" s="225"/>
      <c r="O256" s="225"/>
      <c r="P256" s="225"/>
      <c r="Q256" s="225"/>
      <c r="R256" s="225"/>
      <c r="S256" s="225"/>
      <c r="T256" s="226"/>
      <c r="AT256" s="227" t="s">
        <v>135</v>
      </c>
      <c r="AU256" s="227" t="s">
        <v>82</v>
      </c>
      <c r="AV256" s="14" t="s">
        <v>132</v>
      </c>
      <c r="AW256" s="14" t="s">
        <v>30</v>
      </c>
      <c r="AX256" s="14" t="s">
        <v>82</v>
      </c>
      <c r="AY256" s="227" t="s">
        <v>125</v>
      </c>
    </row>
    <row r="257" spans="1:65" s="12" customFormat="1">
      <c r="B257" s="196"/>
      <c r="C257" s="197"/>
      <c r="D257" s="191" t="s">
        <v>135</v>
      </c>
      <c r="E257" s="198" t="s">
        <v>1</v>
      </c>
      <c r="F257" s="199" t="s">
        <v>139</v>
      </c>
      <c r="G257" s="197"/>
      <c r="H257" s="198" t="s">
        <v>1</v>
      </c>
      <c r="I257" s="197"/>
      <c r="J257" s="197"/>
      <c r="K257" s="197"/>
      <c r="L257" s="201"/>
      <c r="M257" s="202"/>
      <c r="N257" s="203"/>
      <c r="O257" s="203"/>
      <c r="P257" s="203"/>
      <c r="Q257" s="203"/>
      <c r="R257" s="203"/>
      <c r="S257" s="203"/>
      <c r="T257" s="204"/>
      <c r="AT257" s="205" t="s">
        <v>135</v>
      </c>
      <c r="AU257" s="205" t="s">
        <v>82</v>
      </c>
      <c r="AV257" s="12" t="s">
        <v>82</v>
      </c>
      <c r="AW257" s="12" t="s">
        <v>30</v>
      </c>
      <c r="AX257" s="12" t="s">
        <v>74</v>
      </c>
      <c r="AY257" s="205" t="s">
        <v>125</v>
      </c>
    </row>
    <row r="258" spans="1:65" s="2" customFormat="1" ht="21.75" customHeight="1">
      <c r="A258" s="33"/>
      <c r="B258" s="34"/>
      <c r="C258" s="177" t="s">
        <v>233</v>
      </c>
      <c r="D258" s="177" t="s">
        <v>126</v>
      </c>
      <c r="E258" s="178" t="s">
        <v>400</v>
      </c>
      <c r="F258" s="179" t="s">
        <v>401</v>
      </c>
      <c r="G258" s="180" t="s">
        <v>159</v>
      </c>
      <c r="H258" s="181">
        <v>936</v>
      </c>
      <c r="I258" s="241"/>
      <c r="J258" s="183">
        <f>ROUND(I258*H258,2)</f>
        <v>0</v>
      </c>
      <c r="K258" s="179" t="s">
        <v>130</v>
      </c>
      <c r="L258" s="184"/>
      <c r="M258" s="185" t="s">
        <v>1</v>
      </c>
      <c r="N258" s="186" t="s">
        <v>39</v>
      </c>
      <c r="O258" s="70"/>
      <c r="P258" s="187">
        <f>O258*H258</f>
        <v>0</v>
      </c>
      <c r="Q258" s="187">
        <v>4.8999999999999998E-4</v>
      </c>
      <c r="R258" s="187">
        <f>Q258*H258</f>
        <v>0.45863999999999999</v>
      </c>
      <c r="S258" s="187">
        <v>0</v>
      </c>
      <c r="T258" s="188">
        <f>S258*H258</f>
        <v>0</v>
      </c>
      <c r="U258" s="33"/>
      <c r="V258" s="33"/>
      <c r="W258" s="33"/>
      <c r="X258" s="33"/>
      <c r="Y258" s="33"/>
      <c r="Z258" s="33"/>
      <c r="AA258" s="33"/>
      <c r="AB258" s="33"/>
      <c r="AC258" s="33"/>
      <c r="AD258" s="33"/>
      <c r="AE258" s="33"/>
      <c r="AR258" s="189" t="s">
        <v>131</v>
      </c>
      <c r="AT258" s="189" t="s">
        <v>126</v>
      </c>
      <c r="AU258" s="189" t="s">
        <v>82</v>
      </c>
      <c r="AY258" s="16" t="s">
        <v>125</v>
      </c>
      <c r="BE258" s="190">
        <f>IF(N258="základní",J258,0)</f>
        <v>0</v>
      </c>
      <c r="BF258" s="190">
        <f>IF(N258="snížená",J258,0)</f>
        <v>0</v>
      </c>
      <c r="BG258" s="190">
        <f>IF(N258="zákl. přenesená",J258,0)</f>
        <v>0</v>
      </c>
      <c r="BH258" s="190">
        <f>IF(N258="sníž. přenesená",J258,0)</f>
        <v>0</v>
      </c>
      <c r="BI258" s="190">
        <f>IF(N258="nulová",J258,0)</f>
        <v>0</v>
      </c>
      <c r="BJ258" s="16" t="s">
        <v>82</v>
      </c>
      <c r="BK258" s="190">
        <f>ROUND(I258*H258,2)</f>
        <v>0</v>
      </c>
      <c r="BL258" s="16" t="s">
        <v>132</v>
      </c>
      <c r="BM258" s="189" t="s">
        <v>1490</v>
      </c>
    </row>
    <row r="259" spans="1:65" s="2" customFormat="1">
      <c r="A259" s="33"/>
      <c r="B259" s="34"/>
      <c r="C259" s="35"/>
      <c r="D259" s="191" t="s">
        <v>134</v>
      </c>
      <c r="E259" s="35"/>
      <c r="F259" s="192" t="s">
        <v>401</v>
      </c>
      <c r="G259" s="35"/>
      <c r="H259" s="35"/>
      <c r="I259" s="35"/>
      <c r="J259" s="35"/>
      <c r="K259" s="35"/>
      <c r="L259" s="38"/>
      <c r="M259" s="194"/>
      <c r="N259" s="195"/>
      <c r="O259" s="70"/>
      <c r="P259" s="70"/>
      <c r="Q259" s="70"/>
      <c r="R259" s="70"/>
      <c r="S259" s="70"/>
      <c r="T259" s="71"/>
      <c r="U259" s="33"/>
      <c r="V259" s="33"/>
      <c r="W259" s="33"/>
      <c r="X259" s="33"/>
      <c r="Y259" s="33"/>
      <c r="Z259" s="33"/>
      <c r="AA259" s="33"/>
      <c r="AB259" s="33"/>
      <c r="AC259" s="33"/>
      <c r="AD259" s="33"/>
      <c r="AE259" s="33"/>
      <c r="AT259" s="16" t="s">
        <v>134</v>
      </c>
      <c r="AU259" s="16" t="s">
        <v>82</v>
      </c>
    </row>
    <row r="260" spans="1:65" s="12" customFormat="1">
      <c r="B260" s="196"/>
      <c r="C260" s="197"/>
      <c r="D260" s="191" t="s">
        <v>135</v>
      </c>
      <c r="E260" s="198" t="s">
        <v>1</v>
      </c>
      <c r="F260" s="199" t="s">
        <v>1479</v>
      </c>
      <c r="G260" s="197"/>
      <c r="H260" s="198" t="s">
        <v>1</v>
      </c>
      <c r="I260" s="197"/>
      <c r="J260" s="197"/>
      <c r="K260" s="197"/>
      <c r="L260" s="201"/>
      <c r="M260" s="202"/>
      <c r="N260" s="203"/>
      <c r="O260" s="203"/>
      <c r="P260" s="203"/>
      <c r="Q260" s="203"/>
      <c r="R260" s="203"/>
      <c r="S260" s="203"/>
      <c r="T260" s="204"/>
      <c r="AT260" s="205" t="s">
        <v>135</v>
      </c>
      <c r="AU260" s="205" t="s">
        <v>82</v>
      </c>
      <c r="AV260" s="12" t="s">
        <v>82</v>
      </c>
      <c r="AW260" s="12" t="s">
        <v>30</v>
      </c>
      <c r="AX260" s="12" t="s">
        <v>74</v>
      </c>
      <c r="AY260" s="205" t="s">
        <v>125</v>
      </c>
    </row>
    <row r="261" spans="1:65" s="13" customFormat="1">
      <c r="B261" s="206"/>
      <c r="C261" s="207"/>
      <c r="D261" s="191" t="s">
        <v>135</v>
      </c>
      <c r="E261" s="208" t="s">
        <v>1</v>
      </c>
      <c r="F261" s="209" t="s">
        <v>1480</v>
      </c>
      <c r="G261" s="207"/>
      <c r="H261" s="210">
        <v>80</v>
      </c>
      <c r="I261" s="207"/>
      <c r="J261" s="207"/>
      <c r="K261" s="207"/>
      <c r="L261" s="212"/>
      <c r="M261" s="213"/>
      <c r="N261" s="214"/>
      <c r="O261" s="214"/>
      <c r="P261" s="214"/>
      <c r="Q261" s="214"/>
      <c r="R261" s="214"/>
      <c r="S261" s="214"/>
      <c r="T261" s="215"/>
      <c r="AT261" s="216" t="s">
        <v>135</v>
      </c>
      <c r="AU261" s="216" t="s">
        <v>82</v>
      </c>
      <c r="AV261" s="13" t="s">
        <v>84</v>
      </c>
      <c r="AW261" s="13" t="s">
        <v>30</v>
      </c>
      <c r="AX261" s="13" t="s">
        <v>74</v>
      </c>
      <c r="AY261" s="216" t="s">
        <v>125</v>
      </c>
    </row>
    <row r="262" spans="1:65" s="12" customFormat="1">
      <c r="B262" s="196"/>
      <c r="C262" s="197"/>
      <c r="D262" s="191" t="s">
        <v>135</v>
      </c>
      <c r="E262" s="198" t="s">
        <v>1</v>
      </c>
      <c r="F262" s="199" t="s">
        <v>1466</v>
      </c>
      <c r="G262" s="197"/>
      <c r="H262" s="198" t="s">
        <v>1</v>
      </c>
      <c r="I262" s="197"/>
      <c r="J262" s="197"/>
      <c r="K262" s="197"/>
      <c r="L262" s="201"/>
      <c r="M262" s="202"/>
      <c r="N262" s="203"/>
      <c r="O262" s="203"/>
      <c r="P262" s="203"/>
      <c r="Q262" s="203"/>
      <c r="R262" s="203"/>
      <c r="S262" s="203"/>
      <c r="T262" s="204"/>
      <c r="AT262" s="205" t="s">
        <v>135</v>
      </c>
      <c r="AU262" s="205" t="s">
        <v>82</v>
      </c>
      <c r="AV262" s="12" t="s">
        <v>82</v>
      </c>
      <c r="AW262" s="12" t="s">
        <v>30</v>
      </c>
      <c r="AX262" s="12" t="s">
        <v>74</v>
      </c>
      <c r="AY262" s="205" t="s">
        <v>125</v>
      </c>
    </row>
    <row r="263" spans="1:65" s="13" customFormat="1">
      <c r="B263" s="206"/>
      <c r="C263" s="207"/>
      <c r="D263" s="191" t="s">
        <v>135</v>
      </c>
      <c r="E263" s="208" t="s">
        <v>1</v>
      </c>
      <c r="F263" s="209" t="s">
        <v>389</v>
      </c>
      <c r="G263" s="207"/>
      <c r="H263" s="210">
        <v>32</v>
      </c>
      <c r="I263" s="207"/>
      <c r="J263" s="207"/>
      <c r="K263" s="207"/>
      <c r="L263" s="212"/>
      <c r="M263" s="213"/>
      <c r="N263" s="214"/>
      <c r="O263" s="214"/>
      <c r="P263" s="214"/>
      <c r="Q263" s="214"/>
      <c r="R263" s="214"/>
      <c r="S263" s="214"/>
      <c r="T263" s="215"/>
      <c r="AT263" s="216" t="s">
        <v>135</v>
      </c>
      <c r="AU263" s="216" t="s">
        <v>82</v>
      </c>
      <c r="AV263" s="13" t="s">
        <v>84</v>
      </c>
      <c r="AW263" s="13" t="s">
        <v>30</v>
      </c>
      <c r="AX263" s="13" t="s">
        <v>74</v>
      </c>
      <c r="AY263" s="216" t="s">
        <v>125</v>
      </c>
    </row>
    <row r="264" spans="1:65" s="12" customFormat="1">
      <c r="B264" s="196"/>
      <c r="C264" s="197"/>
      <c r="D264" s="191" t="s">
        <v>135</v>
      </c>
      <c r="E264" s="198" t="s">
        <v>1</v>
      </c>
      <c r="F264" s="199" t="s">
        <v>1437</v>
      </c>
      <c r="G264" s="197"/>
      <c r="H264" s="198" t="s">
        <v>1</v>
      </c>
      <c r="I264" s="197"/>
      <c r="J264" s="197"/>
      <c r="K264" s="197"/>
      <c r="L264" s="201"/>
      <c r="M264" s="202"/>
      <c r="N264" s="203"/>
      <c r="O264" s="203"/>
      <c r="P264" s="203"/>
      <c r="Q264" s="203"/>
      <c r="R264" s="203"/>
      <c r="S264" s="203"/>
      <c r="T264" s="204"/>
      <c r="AT264" s="205" t="s">
        <v>135</v>
      </c>
      <c r="AU264" s="205" t="s">
        <v>82</v>
      </c>
      <c r="AV264" s="12" t="s">
        <v>82</v>
      </c>
      <c r="AW264" s="12" t="s">
        <v>30</v>
      </c>
      <c r="AX264" s="12" t="s">
        <v>74</v>
      </c>
      <c r="AY264" s="205" t="s">
        <v>125</v>
      </c>
    </row>
    <row r="265" spans="1:65" s="13" customFormat="1">
      <c r="B265" s="206"/>
      <c r="C265" s="207"/>
      <c r="D265" s="191" t="s">
        <v>135</v>
      </c>
      <c r="E265" s="208" t="s">
        <v>1</v>
      </c>
      <c r="F265" s="209" t="s">
        <v>1481</v>
      </c>
      <c r="G265" s="207"/>
      <c r="H265" s="210">
        <v>36</v>
      </c>
      <c r="I265" s="207"/>
      <c r="J265" s="207"/>
      <c r="K265" s="207"/>
      <c r="L265" s="212"/>
      <c r="M265" s="213"/>
      <c r="N265" s="214"/>
      <c r="O265" s="214"/>
      <c r="P265" s="214"/>
      <c r="Q265" s="214"/>
      <c r="R265" s="214"/>
      <c r="S265" s="214"/>
      <c r="T265" s="215"/>
      <c r="AT265" s="216" t="s">
        <v>135</v>
      </c>
      <c r="AU265" s="216" t="s">
        <v>82</v>
      </c>
      <c r="AV265" s="13" t="s">
        <v>84</v>
      </c>
      <c r="AW265" s="13" t="s">
        <v>30</v>
      </c>
      <c r="AX265" s="13" t="s">
        <v>74</v>
      </c>
      <c r="AY265" s="216" t="s">
        <v>125</v>
      </c>
    </row>
    <row r="266" spans="1:65" s="12" customFormat="1">
      <c r="B266" s="196"/>
      <c r="C266" s="197"/>
      <c r="D266" s="191" t="s">
        <v>135</v>
      </c>
      <c r="E266" s="198" t="s">
        <v>1</v>
      </c>
      <c r="F266" s="199" t="s">
        <v>1438</v>
      </c>
      <c r="G266" s="197"/>
      <c r="H266" s="198" t="s">
        <v>1</v>
      </c>
      <c r="I266" s="197"/>
      <c r="J266" s="197"/>
      <c r="K266" s="197"/>
      <c r="L266" s="201"/>
      <c r="M266" s="202"/>
      <c r="N266" s="203"/>
      <c r="O266" s="203"/>
      <c r="P266" s="203"/>
      <c r="Q266" s="203"/>
      <c r="R266" s="203"/>
      <c r="S266" s="203"/>
      <c r="T266" s="204"/>
      <c r="AT266" s="205" t="s">
        <v>135</v>
      </c>
      <c r="AU266" s="205" t="s">
        <v>82</v>
      </c>
      <c r="AV266" s="12" t="s">
        <v>82</v>
      </c>
      <c r="AW266" s="12" t="s">
        <v>30</v>
      </c>
      <c r="AX266" s="12" t="s">
        <v>74</v>
      </c>
      <c r="AY266" s="205" t="s">
        <v>125</v>
      </c>
    </row>
    <row r="267" spans="1:65" s="13" customFormat="1">
      <c r="B267" s="206"/>
      <c r="C267" s="207"/>
      <c r="D267" s="191" t="s">
        <v>135</v>
      </c>
      <c r="E267" s="208" t="s">
        <v>1</v>
      </c>
      <c r="F267" s="209" t="s">
        <v>1482</v>
      </c>
      <c r="G267" s="207"/>
      <c r="H267" s="210">
        <v>128</v>
      </c>
      <c r="I267" s="207"/>
      <c r="J267" s="207"/>
      <c r="K267" s="207"/>
      <c r="L267" s="212"/>
      <c r="M267" s="213"/>
      <c r="N267" s="214"/>
      <c r="O267" s="214"/>
      <c r="P267" s="214"/>
      <c r="Q267" s="214"/>
      <c r="R267" s="214"/>
      <c r="S267" s="214"/>
      <c r="T267" s="215"/>
      <c r="AT267" s="216" t="s">
        <v>135</v>
      </c>
      <c r="AU267" s="216" t="s">
        <v>82</v>
      </c>
      <c r="AV267" s="13" t="s">
        <v>84</v>
      </c>
      <c r="AW267" s="13" t="s">
        <v>30</v>
      </c>
      <c r="AX267" s="13" t="s">
        <v>74</v>
      </c>
      <c r="AY267" s="216" t="s">
        <v>125</v>
      </c>
    </row>
    <row r="268" spans="1:65" s="12" customFormat="1">
      <c r="B268" s="196"/>
      <c r="C268" s="197"/>
      <c r="D268" s="191" t="s">
        <v>135</v>
      </c>
      <c r="E268" s="198" t="s">
        <v>1</v>
      </c>
      <c r="F268" s="199" t="s">
        <v>1452</v>
      </c>
      <c r="G268" s="197"/>
      <c r="H268" s="198" t="s">
        <v>1</v>
      </c>
      <c r="I268" s="197"/>
      <c r="J268" s="197"/>
      <c r="K268" s="197"/>
      <c r="L268" s="201"/>
      <c r="M268" s="202"/>
      <c r="N268" s="203"/>
      <c r="O268" s="203"/>
      <c r="P268" s="203"/>
      <c r="Q268" s="203"/>
      <c r="R268" s="203"/>
      <c r="S268" s="203"/>
      <c r="T268" s="204"/>
      <c r="AT268" s="205" t="s">
        <v>135</v>
      </c>
      <c r="AU268" s="205" t="s">
        <v>82</v>
      </c>
      <c r="AV268" s="12" t="s">
        <v>82</v>
      </c>
      <c r="AW268" s="12" t="s">
        <v>30</v>
      </c>
      <c r="AX268" s="12" t="s">
        <v>74</v>
      </c>
      <c r="AY268" s="205" t="s">
        <v>125</v>
      </c>
    </row>
    <row r="269" spans="1:65" s="13" customFormat="1">
      <c r="B269" s="206"/>
      <c r="C269" s="207"/>
      <c r="D269" s="191" t="s">
        <v>135</v>
      </c>
      <c r="E269" s="208" t="s">
        <v>1</v>
      </c>
      <c r="F269" s="209" t="s">
        <v>1483</v>
      </c>
      <c r="G269" s="207"/>
      <c r="H269" s="210">
        <v>32</v>
      </c>
      <c r="I269" s="207"/>
      <c r="J269" s="207"/>
      <c r="K269" s="207"/>
      <c r="L269" s="212"/>
      <c r="M269" s="213"/>
      <c r="N269" s="214"/>
      <c r="O269" s="214"/>
      <c r="P269" s="214"/>
      <c r="Q269" s="214"/>
      <c r="R269" s="214"/>
      <c r="S269" s="214"/>
      <c r="T269" s="215"/>
      <c r="AT269" s="216" t="s">
        <v>135</v>
      </c>
      <c r="AU269" s="216" t="s">
        <v>82</v>
      </c>
      <c r="AV269" s="13" t="s">
        <v>84</v>
      </c>
      <c r="AW269" s="13" t="s">
        <v>30</v>
      </c>
      <c r="AX269" s="13" t="s">
        <v>74</v>
      </c>
      <c r="AY269" s="216" t="s">
        <v>125</v>
      </c>
    </row>
    <row r="270" spans="1:65" s="12" customFormat="1">
      <c r="B270" s="196"/>
      <c r="C270" s="197"/>
      <c r="D270" s="191" t="s">
        <v>135</v>
      </c>
      <c r="E270" s="198" t="s">
        <v>1</v>
      </c>
      <c r="F270" s="199" t="s">
        <v>1453</v>
      </c>
      <c r="G270" s="197"/>
      <c r="H270" s="198" t="s">
        <v>1</v>
      </c>
      <c r="I270" s="197"/>
      <c r="J270" s="197"/>
      <c r="K270" s="197"/>
      <c r="L270" s="201"/>
      <c r="M270" s="202"/>
      <c r="N270" s="203"/>
      <c r="O270" s="203"/>
      <c r="P270" s="203"/>
      <c r="Q270" s="203"/>
      <c r="R270" s="203"/>
      <c r="S270" s="203"/>
      <c r="T270" s="204"/>
      <c r="AT270" s="205" t="s">
        <v>135</v>
      </c>
      <c r="AU270" s="205" t="s">
        <v>82</v>
      </c>
      <c r="AV270" s="12" t="s">
        <v>82</v>
      </c>
      <c r="AW270" s="12" t="s">
        <v>30</v>
      </c>
      <c r="AX270" s="12" t="s">
        <v>74</v>
      </c>
      <c r="AY270" s="205" t="s">
        <v>125</v>
      </c>
    </row>
    <row r="271" spans="1:65" s="13" customFormat="1">
      <c r="B271" s="206"/>
      <c r="C271" s="207"/>
      <c r="D271" s="191" t="s">
        <v>135</v>
      </c>
      <c r="E271" s="208" t="s">
        <v>1</v>
      </c>
      <c r="F271" s="209" t="s">
        <v>1484</v>
      </c>
      <c r="G271" s="207"/>
      <c r="H271" s="210">
        <v>72</v>
      </c>
      <c r="I271" s="207"/>
      <c r="J271" s="207"/>
      <c r="K271" s="207"/>
      <c r="L271" s="212"/>
      <c r="M271" s="213"/>
      <c r="N271" s="214"/>
      <c r="O271" s="214"/>
      <c r="P271" s="214"/>
      <c r="Q271" s="214"/>
      <c r="R271" s="214"/>
      <c r="S271" s="214"/>
      <c r="T271" s="215"/>
      <c r="AT271" s="216" t="s">
        <v>135</v>
      </c>
      <c r="AU271" s="216" t="s">
        <v>82</v>
      </c>
      <c r="AV271" s="13" t="s">
        <v>84</v>
      </c>
      <c r="AW271" s="13" t="s">
        <v>30</v>
      </c>
      <c r="AX271" s="13" t="s">
        <v>74</v>
      </c>
      <c r="AY271" s="216" t="s">
        <v>125</v>
      </c>
    </row>
    <row r="272" spans="1:65" s="12" customFormat="1">
      <c r="B272" s="196"/>
      <c r="C272" s="197"/>
      <c r="D272" s="191" t="s">
        <v>135</v>
      </c>
      <c r="E272" s="198" t="s">
        <v>1</v>
      </c>
      <c r="F272" s="199" t="s">
        <v>1485</v>
      </c>
      <c r="G272" s="197"/>
      <c r="H272" s="198" t="s">
        <v>1</v>
      </c>
      <c r="I272" s="197"/>
      <c r="J272" s="197"/>
      <c r="K272" s="197"/>
      <c r="L272" s="201"/>
      <c r="M272" s="202"/>
      <c r="N272" s="203"/>
      <c r="O272" s="203"/>
      <c r="P272" s="203"/>
      <c r="Q272" s="203"/>
      <c r="R272" s="203"/>
      <c r="S272" s="203"/>
      <c r="T272" s="204"/>
      <c r="AT272" s="205" t="s">
        <v>135</v>
      </c>
      <c r="AU272" s="205" t="s">
        <v>82</v>
      </c>
      <c r="AV272" s="12" t="s">
        <v>82</v>
      </c>
      <c r="AW272" s="12" t="s">
        <v>30</v>
      </c>
      <c r="AX272" s="12" t="s">
        <v>74</v>
      </c>
      <c r="AY272" s="205" t="s">
        <v>125</v>
      </c>
    </row>
    <row r="273" spans="1:65" s="13" customFormat="1">
      <c r="B273" s="206"/>
      <c r="C273" s="207"/>
      <c r="D273" s="191" t="s">
        <v>135</v>
      </c>
      <c r="E273" s="208" t="s">
        <v>1</v>
      </c>
      <c r="F273" s="209" t="s">
        <v>1486</v>
      </c>
      <c r="G273" s="207"/>
      <c r="H273" s="210">
        <v>261.08800000000002</v>
      </c>
      <c r="I273" s="207"/>
      <c r="J273" s="207"/>
      <c r="K273" s="207"/>
      <c r="L273" s="212"/>
      <c r="M273" s="213"/>
      <c r="N273" s="214"/>
      <c r="O273" s="214"/>
      <c r="P273" s="214"/>
      <c r="Q273" s="214"/>
      <c r="R273" s="214"/>
      <c r="S273" s="214"/>
      <c r="T273" s="215"/>
      <c r="AT273" s="216" t="s">
        <v>135</v>
      </c>
      <c r="AU273" s="216" t="s">
        <v>82</v>
      </c>
      <c r="AV273" s="13" t="s">
        <v>84</v>
      </c>
      <c r="AW273" s="13" t="s">
        <v>30</v>
      </c>
      <c r="AX273" s="13" t="s">
        <v>74</v>
      </c>
      <c r="AY273" s="216" t="s">
        <v>125</v>
      </c>
    </row>
    <row r="274" spans="1:65" s="13" customFormat="1">
      <c r="B274" s="206"/>
      <c r="C274" s="207"/>
      <c r="D274" s="191" t="s">
        <v>135</v>
      </c>
      <c r="E274" s="208" t="s">
        <v>1</v>
      </c>
      <c r="F274" s="209" t="s">
        <v>1487</v>
      </c>
      <c r="G274" s="207"/>
      <c r="H274" s="210">
        <v>2.9119999999999999</v>
      </c>
      <c r="I274" s="207"/>
      <c r="J274" s="207"/>
      <c r="K274" s="207"/>
      <c r="L274" s="212"/>
      <c r="M274" s="213"/>
      <c r="N274" s="214"/>
      <c r="O274" s="214"/>
      <c r="P274" s="214"/>
      <c r="Q274" s="214"/>
      <c r="R274" s="214"/>
      <c r="S274" s="214"/>
      <c r="T274" s="215"/>
      <c r="AT274" s="216" t="s">
        <v>135</v>
      </c>
      <c r="AU274" s="216" t="s">
        <v>82</v>
      </c>
      <c r="AV274" s="13" t="s">
        <v>84</v>
      </c>
      <c r="AW274" s="13" t="s">
        <v>30</v>
      </c>
      <c r="AX274" s="13" t="s">
        <v>74</v>
      </c>
      <c r="AY274" s="216" t="s">
        <v>125</v>
      </c>
    </row>
    <row r="275" spans="1:65" s="13" customFormat="1">
      <c r="B275" s="206"/>
      <c r="C275" s="207"/>
      <c r="D275" s="191" t="s">
        <v>135</v>
      </c>
      <c r="E275" s="208" t="s">
        <v>1</v>
      </c>
      <c r="F275" s="209" t="s">
        <v>1488</v>
      </c>
      <c r="G275" s="207"/>
      <c r="H275" s="210">
        <v>290.608</v>
      </c>
      <c r="I275" s="207"/>
      <c r="J275" s="207"/>
      <c r="K275" s="207"/>
      <c r="L275" s="212"/>
      <c r="M275" s="213"/>
      <c r="N275" s="214"/>
      <c r="O275" s="214"/>
      <c r="P275" s="214"/>
      <c r="Q275" s="214"/>
      <c r="R275" s="214"/>
      <c r="S275" s="214"/>
      <c r="T275" s="215"/>
      <c r="AT275" s="216" t="s">
        <v>135</v>
      </c>
      <c r="AU275" s="216" t="s">
        <v>82</v>
      </c>
      <c r="AV275" s="13" t="s">
        <v>84</v>
      </c>
      <c r="AW275" s="13" t="s">
        <v>30</v>
      </c>
      <c r="AX275" s="13" t="s">
        <v>74</v>
      </c>
      <c r="AY275" s="216" t="s">
        <v>125</v>
      </c>
    </row>
    <row r="276" spans="1:65" s="13" customFormat="1">
      <c r="B276" s="206"/>
      <c r="C276" s="207"/>
      <c r="D276" s="191" t="s">
        <v>135</v>
      </c>
      <c r="E276" s="208" t="s">
        <v>1</v>
      </c>
      <c r="F276" s="209" t="s">
        <v>1489</v>
      </c>
      <c r="G276" s="207"/>
      <c r="H276" s="210">
        <v>1.3919999999999999</v>
      </c>
      <c r="I276" s="207"/>
      <c r="J276" s="207"/>
      <c r="K276" s="207"/>
      <c r="L276" s="212"/>
      <c r="M276" s="213"/>
      <c r="N276" s="214"/>
      <c r="O276" s="214"/>
      <c r="P276" s="214"/>
      <c r="Q276" s="214"/>
      <c r="R276" s="214"/>
      <c r="S276" s="214"/>
      <c r="T276" s="215"/>
      <c r="AT276" s="216" t="s">
        <v>135</v>
      </c>
      <c r="AU276" s="216" t="s">
        <v>82</v>
      </c>
      <c r="AV276" s="13" t="s">
        <v>84</v>
      </c>
      <c r="AW276" s="13" t="s">
        <v>30</v>
      </c>
      <c r="AX276" s="13" t="s">
        <v>74</v>
      </c>
      <c r="AY276" s="216" t="s">
        <v>125</v>
      </c>
    </row>
    <row r="277" spans="1:65" s="14" customFormat="1">
      <c r="B277" s="217"/>
      <c r="C277" s="218"/>
      <c r="D277" s="191" t="s">
        <v>135</v>
      </c>
      <c r="E277" s="219" t="s">
        <v>1</v>
      </c>
      <c r="F277" s="220" t="s">
        <v>138</v>
      </c>
      <c r="G277" s="218"/>
      <c r="H277" s="221">
        <v>936</v>
      </c>
      <c r="I277" s="218"/>
      <c r="J277" s="218"/>
      <c r="K277" s="218"/>
      <c r="L277" s="223"/>
      <c r="M277" s="224"/>
      <c r="N277" s="225"/>
      <c r="O277" s="225"/>
      <c r="P277" s="225"/>
      <c r="Q277" s="225"/>
      <c r="R277" s="225"/>
      <c r="S277" s="225"/>
      <c r="T277" s="226"/>
      <c r="AT277" s="227" t="s">
        <v>135</v>
      </c>
      <c r="AU277" s="227" t="s">
        <v>82</v>
      </c>
      <c r="AV277" s="14" t="s">
        <v>132</v>
      </c>
      <c r="AW277" s="14" t="s">
        <v>30</v>
      </c>
      <c r="AX277" s="14" t="s">
        <v>82</v>
      </c>
      <c r="AY277" s="227" t="s">
        <v>125</v>
      </c>
    </row>
    <row r="278" spans="1:65" s="12" customFormat="1">
      <c r="B278" s="196"/>
      <c r="C278" s="197"/>
      <c r="D278" s="191" t="s">
        <v>135</v>
      </c>
      <c r="E278" s="198" t="s">
        <v>1</v>
      </c>
      <c r="F278" s="199" t="s">
        <v>139</v>
      </c>
      <c r="G278" s="197"/>
      <c r="H278" s="198" t="s">
        <v>1</v>
      </c>
      <c r="I278" s="197"/>
      <c r="J278" s="197"/>
      <c r="K278" s="197"/>
      <c r="L278" s="201"/>
      <c r="M278" s="202"/>
      <c r="N278" s="203"/>
      <c r="O278" s="203"/>
      <c r="P278" s="203"/>
      <c r="Q278" s="203"/>
      <c r="R278" s="203"/>
      <c r="S278" s="203"/>
      <c r="T278" s="204"/>
      <c r="AT278" s="205" t="s">
        <v>135</v>
      </c>
      <c r="AU278" s="205" t="s">
        <v>82</v>
      </c>
      <c r="AV278" s="12" t="s">
        <v>82</v>
      </c>
      <c r="AW278" s="12" t="s">
        <v>30</v>
      </c>
      <c r="AX278" s="12" t="s">
        <v>74</v>
      </c>
      <c r="AY278" s="205" t="s">
        <v>125</v>
      </c>
    </row>
    <row r="279" spans="1:65" s="2" customFormat="1" ht="16.5" customHeight="1">
      <c r="A279" s="33"/>
      <c r="B279" s="34"/>
      <c r="C279" s="177" t="s">
        <v>237</v>
      </c>
      <c r="D279" s="177" t="s">
        <v>126</v>
      </c>
      <c r="E279" s="178" t="s">
        <v>407</v>
      </c>
      <c r="F279" s="179" t="s">
        <v>408</v>
      </c>
      <c r="G279" s="180" t="s">
        <v>159</v>
      </c>
      <c r="H279" s="181">
        <v>936</v>
      </c>
      <c r="I279" s="241"/>
      <c r="J279" s="183">
        <f>ROUND(I279*H279,2)</f>
        <v>0</v>
      </c>
      <c r="K279" s="179" t="s">
        <v>130</v>
      </c>
      <c r="L279" s="184"/>
      <c r="M279" s="185" t="s">
        <v>1</v>
      </c>
      <c r="N279" s="186" t="s">
        <v>39</v>
      </c>
      <c r="O279" s="70"/>
      <c r="P279" s="187">
        <f>O279*H279</f>
        <v>0</v>
      </c>
      <c r="Q279" s="187">
        <v>1.4999999999999999E-4</v>
      </c>
      <c r="R279" s="187">
        <f>Q279*H279</f>
        <v>0.1404</v>
      </c>
      <c r="S279" s="187">
        <v>0</v>
      </c>
      <c r="T279" s="188">
        <f>S279*H279</f>
        <v>0</v>
      </c>
      <c r="U279" s="33"/>
      <c r="V279" s="33"/>
      <c r="W279" s="33"/>
      <c r="X279" s="33"/>
      <c r="Y279" s="33"/>
      <c r="Z279" s="33"/>
      <c r="AA279" s="33"/>
      <c r="AB279" s="33"/>
      <c r="AC279" s="33"/>
      <c r="AD279" s="33"/>
      <c r="AE279" s="33"/>
      <c r="AR279" s="189" t="s">
        <v>131</v>
      </c>
      <c r="AT279" s="189" t="s">
        <v>126</v>
      </c>
      <c r="AU279" s="189" t="s">
        <v>82</v>
      </c>
      <c r="AY279" s="16" t="s">
        <v>125</v>
      </c>
      <c r="BE279" s="190">
        <f>IF(N279="základní",J279,0)</f>
        <v>0</v>
      </c>
      <c r="BF279" s="190">
        <f>IF(N279="snížená",J279,0)</f>
        <v>0</v>
      </c>
      <c r="BG279" s="190">
        <f>IF(N279="zákl. přenesená",J279,0)</f>
        <v>0</v>
      </c>
      <c r="BH279" s="190">
        <f>IF(N279="sníž. přenesená",J279,0)</f>
        <v>0</v>
      </c>
      <c r="BI279" s="190">
        <f>IF(N279="nulová",J279,0)</f>
        <v>0</v>
      </c>
      <c r="BJ279" s="16" t="s">
        <v>82</v>
      </c>
      <c r="BK279" s="190">
        <f>ROUND(I279*H279,2)</f>
        <v>0</v>
      </c>
      <c r="BL279" s="16" t="s">
        <v>132</v>
      </c>
      <c r="BM279" s="189" t="s">
        <v>1491</v>
      </c>
    </row>
    <row r="280" spans="1:65" s="2" customFormat="1">
      <c r="A280" s="33"/>
      <c r="B280" s="34"/>
      <c r="C280" s="35"/>
      <c r="D280" s="191" t="s">
        <v>134</v>
      </c>
      <c r="E280" s="35"/>
      <c r="F280" s="192" t="s">
        <v>408</v>
      </c>
      <c r="G280" s="35"/>
      <c r="H280" s="35"/>
      <c r="I280" s="35"/>
      <c r="J280" s="35"/>
      <c r="K280" s="35"/>
      <c r="L280" s="38"/>
      <c r="M280" s="194"/>
      <c r="N280" s="195"/>
      <c r="O280" s="70"/>
      <c r="P280" s="70"/>
      <c r="Q280" s="70"/>
      <c r="R280" s="70"/>
      <c r="S280" s="70"/>
      <c r="T280" s="71"/>
      <c r="U280" s="33"/>
      <c r="V280" s="33"/>
      <c r="W280" s="33"/>
      <c r="X280" s="33"/>
      <c r="Y280" s="33"/>
      <c r="Z280" s="33"/>
      <c r="AA280" s="33"/>
      <c r="AB280" s="33"/>
      <c r="AC280" s="33"/>
      <c r="AD280" s="33"/>
      <c r="AE280" s="33"/>
      <c r="AT280" s="16" t="s">
        <v>134</v>
      </c>
      <c r="AU280" s="16" t="s">
        <v>82</v>
      </c>
    </row>
    <row r="281" spans="1:65" s="12" customFormat="1">
      <c r="B281" s="196"/>
      <c r="C281" s="197"/>
      <c r="D281" s="191" t="s">
        <v>135</v>
      </c>
      <c r="E281" s="198" t="s">
        <v>1</v>
      </c>
      <c r="F281" s="199" t="s">
        <v>1479</v>
      </c>
      <c r="G281" s="197"/>
      <c r="H281" s="198" t="s">
        <v>1</v>
      </c>
      <c r="I281" s="197"/>
      <c r="J281" s="197"/>
      <c r="K281" s="197"/>
      <c r="L281" s="201"/>
      <c r="M281" s="202"/>
      <c r="N281" s="203"/>
      <c r="O281" s="203"/>
      <c r="P281" s="203"/>
      <c r="Q281" s="203"/>
      <c r="R281" s="203"/>
      <c r="S281" s="203"/>
      <c r="T281" s="204"/>
      <c r="AT281" s="205" t="s">
        <v>135</v>
      </c>
      <c r="AU281" s="205" t="s">
        <v>82</v>
      </c>
      <c r="AV281" s="12" t="s">
        <v>82</v>
      </c>
      <c r="AW281" s="12" t="s">
        <v>30</v>
      </c>
      <c r="AX281" s="12" t="s">
        <v>74</v>
      </c>
      <c r="AY281" s="205" t="s">
        <v>125</v>
      </c>
    </row>
    <row r="282" spans="1:65" s="13" customFormat="1">
      <c r="B282" s="206"/>
      <c r="C282" s="207"/>
      <c r="D282" s="191" t="s">
        <v>135</v>
      </c>
      <c r="E282" s="208" t="s">
        <v>1</v>
      </c>
      <c r="F282" s="209" t="s">
        <v>1480</v>
      </c>
      <c r="G282" s="207"/>
      <c r="H282" s="210">
        <v>80</v>
      </c>
      <c r="I282" s="207"/>
      <c r="J282" s="207"/>
      <c r="K282" s="207"/>
      <c r="L282" s="212"/>
      <c r="M282" s="213"/>
      <c r="N282" s="214"/>
      <c r="O282" s="214"/>
      <c r="P282" s="214"/>
      <c r="Q282" s="214"/>
      <c r="R282" s="214"/>
      <c r="S282" s="214"/>
      <c r="T282" s="215"/>
      <c r="AT282" s="216" t="s">
        <v>135</v>
      </c>
      <c r="AU282" s="216" t="s">
        <v>82</v>
      </c>
      <c r="AV282" s="13" t="s">
        <v>84</v>
      </c>
      <c r="AW282" s="13" t="s">
        <v>30</v>
      </c>
      <c r="AX282" s="13" t="s">
        <v>74</v>
      </c>
      <c r="AY282" s="216" t="s">
        <v>125</v>
      </c>
    </row>
    <row r="283" spans="1:65" s="12" customFormat="1">
      <c r="B283" s="196"/>
      <c r="C283" s="197"/>
      <c r="D283" s="191" t="s">
        <v>135</v>
      </c>
      <c r="E283" s="198" t="s">
        <v>1</v>
      </c>
      <c r="F283" s="199" t="s">
        <v>1466</v>
      </c>
      <c r="G283" s="197"/>
      <c r="H283" s="198" t="s">
        <v>1</v>
      </c>
      <c r="I283" s="197"/>
      <c r="J283" s="197"/>
      <c r="K283" s="197"/>
      <c r="L283" s="201"/>
      <c r="M283" s="202"/>
      <c r="N283" s="203"/>
      <c r="O283" s="203"/>
      <c r="P283" s="203"/>
      <c r="Q283" s="203"/>
      <c r="R283" s="203"/>
      <c r="S283" s="203"/>
      <c r="T283" s="204"/>
      <c r="AT283" s="205" t="s">
        <v>135</v>
      </c>
      <c r="AU283" s="205" t="s">
        <v>82</v>
      </c>
      <c r="AV283" s="12" t="s">
        <v>82</v>
      </c>
      <c r="AW283" s="12" t="s">
        <v>30</v>
      </c>
      <c r="AX283" s="12" t="s">
        <v>74</v>
      </c>
      <c r="AY283" s="205" t="s">
        <v>125</v>
      </c>
    </row>
    <row r="284" spans="1:65" s="13" customFormat="1">
      <c r="B284" s="206"/>
      <c r="C284" s="207"/>
      <c r="D284" s="191" t="s">
        <v>135</v>
      </c>
      <c r="E284" s="208" t="s">
        <v>1</v>
      </c>
      <c r="F284" s="209" t="s">
        <v>389</v>
      </c>
      <c r="G284" s="207"/>
      <c r="H284" s="210">
        <v>32</v>
      </c>
      <c r="I284" s="207"/>
      <c r="J284" s="207"/>
      <c r="K284" s="207"/>
      <c r="L284" s="212"/>
      <c r="M284" s="213"/>
      <c r="N284" s="214"/>
      <c r="O284" s="214"/>
      <c r="P284" s="214"/>
      <c r="Q284" s="214"/>
      <c r="R284" s="214"/>
      <c r="S284" s="214"/>
      <c r="T284" s="215"/>
      <c r="AT284" s="216" t="s">
        <v>135</v>
      </c>
      <c r="AU284" s="216" t="s">
        <v>82</v>
      </c>
      <c r="AV284" s="13" t="s">
        <v>84</v>
      </c>
      <c r="AW284" s="13" t="s">
        <v>30</v>
      </c>
      <c r="AX284" s="13" t="s">
        <v>74</v>
      </c>
      <c r="AY284" s="216" t="s">
        <v>125</v>
      </c>
    </row>
    <row r="285" spans="1:65" s="12" customFormat="1">
      <c r="B285" s="196"/>
      <c r="C285" s="197"/>
      <c r="D285" s="191" t="s">
        <v>135</v>
      </c>
      <c r="E285" s="198" t="s">
        <v>1</v>
      </c>
      <c r="F285" s="199" t="s">
        <v>1437</v>
      </c>
      <c r="G285" s="197"/>
      <c r="H285" s="198" t="s">
        <v>1</v>
      </c>
      <c r="I285" s="197"/>
      <c r="J285" s="197"/>
      <c r="K285" s="197"/>
      <c r="L285" s="201"/>
      <c r="M285" s="202"/>
      <c r="N285" s="203"/>
      <c r="O285" s="203"/>
      <c r="P285" s="203"/>
      <c r="Q285" s="203"/>
      <c r="R285" s="203"/>
      <c r="S285" s="203"/>
      <c r="T285" s="204"/>
      <c r="AT285" s="205" t="s">
        <v>135</v>
      </c>
      <c r="AU285" s="205" t="s">
        <v>82</v>
      </c>
      <c r="AV285" s="12" t="s">
        <v>82</v>
      </c>
      <c r="AW285" s="12" t="s">
        <v>30</v>
      </c>
      <c r="AX285" s="12" t="s">
        <v>74</v>
      </c>
      <c r="AY285" s="205" t="s">
        <v>125</v>
      </c>
    </row>
    <row r="286" spans="1:65" s="13" customFormat="1">
      <c r="B286" s="206"/>
      <c r="C286" s="207"/>
      <c r="D286" s="191" t="s">
        <v>135</v>
      </c>
      <c r="E286" s="208" t="s">
        <v>1</v>
      </c>
      <c r="F286" s="209" t="s">
        <v>1481</v>
      </c>
      <c r="G286" s="207"/>
      <c r="H286" s="210">
        <v>36</v>
      </c>
      <c r="I286" s="207"/>
      <c r="J286" s="207"/>
      <c r="K286" s="207"/>
      <c r="L286" s="212"/>
      <c r="M286" s="213"/>
      <c r="N286" s="214"/>
      <c r="O286" s="214"/>
      <c r="P286" s="214"/>
      <c r="Q286" s="214"/>
      <c r="R286" s="214"/>
      <c r="S286" s="214"/>
      <c r="T286" s="215"/>
      <c r="AT286" s="216" t="s">
        <v>135</v>
      </c>
      <c r="AU286" s="216" t="s">
        <v>82</v>
      </c>
      <c r="AV286" s="13" t="s">
        <v>84</v>
      </c>
      <c r="AW286" s="13" t="s">
        <v>30</v>
      </c>
      <c r="AX286" s="13" t="s">
        <v>74</v>
      </c>
      <c r="AY286" s="216" t="s">
        <v>125</v>
      </c>
    </row>
    <row r="287" spans="1:65" s="12" customFormat="1">
      <c r="B287" s="196"/>
      <c r="C287" s="197"/>
      <c r="D287" s="191" t="s">
        <v>135</v>
      </c>
      <c r="E287" s="198" t="s">
        <v>1</v>
      </c>
      <c r="F287" s="199" t="s">
        <v>1438</v>
      </c>
      <c r="G287" s="197"/>
      <c r="H287" s="198" t="s">
        <v>1</v>
      </c>
      <c r="I287" s="197"/>
      <c r="J287" s="197"/>
      <c r="K287" s="197"/>
      <c r="L287" s="201"/>
      <c r="M287" s="202"/>
      <c r="N287" s="203"/>
      <c r="O287" s="203"/>
      <c r="P287" s="203"/>
      <c r="Q287" s="203"/>
      <c r="R287" s="203"/>
      <c r="S287" s="203"/>
      <c r="T287" s="204"/>
      <c r="AT287" s="205" t="s">
        <v>135</v>
      </c>
      <c r="AU287" s="205" t="s">
        <v>82</v>
      </c>
      <c r="AV287" s="12" t="s">
        <v>82</v>
      </c>
      <c r="AW287" s="12" t="s">
        <v>30</v>
      </c>
      <c r="AX287" s="12" t="s">
        <v>74</v>
      </c>
      <c r="AY287" s="205" t="s">
        <v>125</v>
      </c>
    </row>
    <row r="288" spans="1:65" s="13" customFormat="1">
      <c r="B288" s="206"/>
      <c r="C288" s="207"/>
      <c r="D288" s="191" t="s">
        <v>135</v>
      </c>
      <c r="E288" s="208" t="s">
        <v>1</v>
      </c>
      <c r="F288" s="209" t="s">
        <v>1482</v>
      </c>
      <c r="G288" s="207"/>
      <c r="H288" s="210">
        <v>128</v>
      </c>
      <c r="I288" s="207"/>
      <c r="J288" s="207"/>
      <c r="K288" s="207"/>
      <c r="L288" s="212"/>
      <c r="M288" s="213"/>
      <c r="N288" s="214"/>
      <c r="O288" s="214"/>
      <c r="P288" s="214"/>
      <c r="Q288" s="214"/>
      <c r="R288" s="214"/>
      <c r="S288" s="214"/>
      <c r="T288" s="215"/>
      <c r="AT288" s="216" t="s">
        <v>135</v>
      </c>
      <c r="AU288" s="216" t="s">
        <v>82</v>
      </c>
      <c r="AV288" s="13" t="s">
        <v>84</v>
      </c>
      <c r="AW288" s="13" t="s">
        <v>30</v>
      </c>
      <c r="AX288" s="13" t="s">
        <v>74</v>
      </c>
      <c r="AY288" s="216" t="s">
        <v>125</v>
      </c>
    </row>
    <row r="289" spans="1:65" s="12" customFormat="1">
      <c r="B289" s="196"/>
      <c r="C289" s="197"/>
      <c r="D289" s="191" t="s">
        <v>135</v>
      </c>
      <c r="E289" s="198" t="s">
        <v>1</v>
      </c>
      <c r="F289" s="199" t="s">
        <v>1452</v>
      </c>
      <c r="G289" s="197"/>
      <c r="H289" s="198" t="s">
        <v>1</v>
      </c>
      <c r="I289" s="197"/>
      <c r="J289" s="197"/>
      <c r="K289" s="197"/>
      <c r="L289" s="201"/>
      <c r="M289" s="202"/>
      <c r="N289" s="203"/>
      <c r="O289" s="203"/>
      <c r="P289" s="203"/>
      <c r="Q289" s="203"/>
      <c r="R289" s="203"/>
      <c r="S289" s="203"/>
      <c r="T289" s="204"/>
      <c r="AT289" s="205" t="s">
        <v>135</v>
      </c>
      <c r="AU289" s="205" t="s">
        <v>82</v>
      </c>
      <c r="AV289" s="12" t="s">
        <v>82</v>
      </c>
      <c r="AW289" s="12" t="s">
        <v>30</v>
      </c>
      <c r="AX289" s="12" t="s">
        <v>74</v>
      </c>
      <c r="AY289" s="205" t="s">
        <v>125</v>
      </c>
    </row>
    <row r="290" spans="1:65" s="13" customFormat="1">
      <c r="B290" s="206"/>
      <c r="C290" s="207"/>
      <c r="D290" s="191" t="s">
        <v>135</v>
      </c>
      <c r="E290" s="208" t="s">
        <v>1</v>
      </c>
      <c r="F290" s="209" t="s">
        <v>1483</v>
      </c>
      <c r="G290" s="207"/>
      <c r="H290" s="210">
        <v>32</v>
      </c>
      <c r="I290" s="207"/>
      <c r="J290" s="207"/>
      <c r="K290" s="207"/>
      <c r="L290" s="212"/>
      <c r="M290" s="213"/>
      <c r="N290" s="214"/>
      <c r="O290" s="214"/>
      <c r="P290" s="214"/>
      <c r="Q290" s="214"/>
      <c r="R290" s="214"/>
      <c r="S290" s="214"/>
      <c r="T290" s="215"/>
      <c r="AT290" s="216" t="s">
        <v>135</v>
      </c>
      <c r="AU290" s="216" t="s">
        <v>82</v>
      </c>
      <c r="AV290" s="13" t="s">
        <v>84</v>
      </c>
      <c r="AW290" s="13" t="s">
        <v>30</v>
      </c>
      <c r="AX290" s="13" t="s">
        <v>74</v>
      </c>
      <c r="AY290" s="216" t="s">
        <v>125</v>
      </c>
    </row>
    <row r="291" spans="1:65" s="12" customFormat="1">
      <c r="B291" s="196"/>
      <c r="C291" s="197"/>
      <c r="D291" s="191" t="s">
        <v>135</v>
      </c>
      <c r="E291" s="198" t="s">
        <v>1</v>
      </c>
      <c r="F291" s="199" t="s">
        <v>1453</v>
      </c>
      <c r="G291" s="197"/>
      <c r="H291" s="198" t="s">
        <v>1</v>
      </c>
      <c r="I291" s="197"/>
      <c r="J291" s="197"/>
      <c r="K291" s="197"/>
      <c r="L291" s="201"/>
      <c r="M291" s="202"/>
      <c r="N291" s="203"/>
      <c r="O291" s="203"/>
      <c r="P291" s="203"/>
      <c r="Q291" s="203"/>
      <c r="R291" s="203"/>
      <c r="S291" s="203"/>
      <c r="T291" s="204"/>
      <c r="AT291" s="205" t="s">
        <v>135</v>
      </c>
      <c r="AU291" s="205" t="s">
        <v>82</v>
      </c>
      <c r="AV291" s="12" t="s">
        <v>82</v>
      </c>
      <c r="AW291" s="12" t="s">
        <v>30</v>
      </c>
      <c r="AX291" s="12" t="s">
        <v>74</v>
      </c>
      <c r="AY291" s="205" t="s">
        <v>125</v>
      </c>
    </row>
    <row r="292" spans="1:65" s="13" customFormat="1">
      <c r="B292" s="206"/>
      <c r="C292" s="207"/>
      <c r="D292" s="191" t="s">
        <v>135</v>
      </c>
      <c r="E292" s="208" t="s">
        <v>1</v>
      </c>
      <c r="F292" s="209" t="s">
        <v>1484</v>
      </c>
      <c r="G292" s="207"/>
      <c r="H292" s="210">
        <v>72</v>
      </c>
      <c r="I292" s="207"/>
      <c r="J292" s="207"/>
      <c r="K292" s="207"/>
      <c r="L292" s="212"/>
      <c r="M292" s="213"/>
      <c r="N292" s="214"/>
      <c r="O292" s="214"/>
      <c r="P292" s="214"/>
      <c r="Q292" s="214"/>
      <c r="R292" s="214"/>
      <c r="S292" s="214"/>
      <c r="T292" s="215"/>
      <c r="AT292" s="216" t="s">
        <v>135</v>
      </c>
      <c r="AU292" s="216" t="s">
        <v>82</v>
      </c>
      <c r="AV292" s="13" t="s">
        <v>84</v>
      </c>
      <c r="AW292" s="13" t="s">
        <v>30</v>
      </c>
      <c r="AX292" s="13" t="s">
        <v>74</v>
      </c>
      <c r="AY292" s="216" t="s">
        <v>125</v>
      </c>
    </row>
    <row r="293" spans="1:65" s="12" customFormat="1">
      <c r="B293" s="196"/>
      <c r="C293" s="197"/>
      <c r="D293" s="191" t="s">
        <v>135</v>
      </c>
      <c r="E293" s="198" t="s">
        <v>1</v>
      </c>
      <c r="F293" s="199" t="s">
        <v>1485</v>
      </c>
      <c r="G293" s="197"/>
      <c r="H293" s="198" t="s">
        <v>1</v>
      </c>
      <c r="I293" s="197"/>
      <c r="J293" s="197"/>
      <c r="K293" s="197"/>
      <c r="L293" s="201"/>
      <c r="M293" s="202"/>
      <c r="N293" s="203"/>
      <c r="O293" s="203"/>
      <c r="P293" s="203"/>
      <c r="Q293" s="203"/>
      <c r="R293" s="203"/>
      <c r="S293" s="203"/>
      <c r="T293" s="204"/>
      <c r="AT293" s="205" t="s">
        <v>135</v>
      </c>
      <c r="AU293" s="205" t="s">
        <v>82</v>
      </c>
      <c r="AV293" s="12" t="s">
        <v>82</v>
      </c>
      <c r="AW293" s="12" t="s">
        <v>30</v>
      </c>
      <c r="AX293" s="12" t="s">
        <v>74</v>
      </c>
      <c r="AY293" s="205" t="s">
        <v>125</v>
      </c>
    </row>
    <row r="294" spans="1:65" s="13" customFormat="1">
      <c r="B294" s="206"/>
      <c r="C294" s="207"/>
      <c r="D294" s="191" t="s">
        <v>135</v>
      </c>
      <c r="E294" s="208" t="s">
        <v>1</v>
      </c>
      <c r="F294" s="209" t="s">
        <v>1486</v>
      </c>
      <c r="G294" s="207"/>
      <c r="H294" s="210">
        <v>261.08800000000002</v>
      </c>
      <c r="I294" s="207"/>
      <c r="J294" s="207"/>
      <c r="K294" s="207"/>
      <c r="L294" s="212"/>
      <c r="M294" s="213"/>
      <c r="N294" s="214"/>
      <c r="O294" s="214"/>
      <c r="P294" s="214"/>
      <c r="Q294" s="214"/>
      <c r="R294" s="214"/>
      <c r="S294" s="214"/>
      <c r="T294" s="215"/>
      <c r="AT294" s="216" t="s">
        <v>135</v>
      </c>
      <c r="AU294" s="216" t="s">
        <v>82</v>
      </c>
      <c r="AV294" s="13" t="s">
        <v>84</v>
      </c>
      <c r="AW294" s="13" t="s">
        <v>30</v>
      </c>
      <c r="AX294" s="13" t="s">
        <v>74</v>
      </c>
      <c r="AY294" s="216" t="s">
        <v>125</v>
      </c>
    </row>
    <row r="295" spans="1:65" s="13" customFormat="1">
      <c r="B295" s="206"/>
      <c r="C295" s="207"/>
      <c r="D295" s="191" t="s">
        <v>135</v>
      </c>
      <c r="E295" s="208" t="s">
        <v>1</v>
      </c>
      <c r="F295" s="209" t="s">
        <v>1487</v>
      </c>
      <c r="G295" s="207"/>
      <c r="H295" s="210">
        <v>2.9119999999999999</v>
      </c>
      <c r="I295" s="207"/>
      <c r="J295" s="207"/>
      <c r="K295" s="207"/>
      <c r="L295" s="212"/>
      <c r="M295" s="213"/>
      <c r="N295" s="214"/>
      <c r="O295" s="214"/>
      <c r="P295" s="214"/>
      <c r="Q295" s="214"/>
      <c r="R295" s="214"/>
      <c r="S295" s="214"/>
      <c r="T295" s="215"/>
      <c r="AT295" s="216" t="s">
        <v>135</v>
      </c>
      <c r="AU295" s="216" t="s">
        <v>82</v>
      </c>
      <c r="AV295" s="13" t="s">
        <v>84</v>
      </c>
      <c r="AW295" s="13" t="s">
        <v>30</v>
      </c>
      <c r="AX295" s="13" t="s">
        <v>74</v>
      </c>
      <c r="AY295" s="216" t="s">
        <v>125</v>
      </c>
    </row>
    <row r="296" spans="1:65" s="13" customFormat="1">
      <c r="B296" s="206"/>
      <c r="C296" s="207"/>
      <c r="D296" s="191" t="s">
        <v>135</v>
      </c>
      <c r="E296" s="208" t="s">
        <v>1</v>
      </c>
      <c r="F296" s="209" t="s">
        <v>1488</v>
      </c>
      <c r="G296" s="207"/>
      <c r="H296" s="210">
        <v>290.608</v>
      </c>
      <c r="I296" s="207"/>
      <c r="J296" s="207"/>
      <c r="K296" s="207"/>
      <c r="L296" s="212"/>
      <c r="M296" s="213"/>
      <c r="N296" s="214"/>
      <c r="O296" s="214"/>
      <c r="P296" s="214"/>
      <c r="Q296" s="214"/>
      <c r="R296" s="214"/>
      <c r="S296" s="214"/>
      <c r="T296" s="215"/>
      <c r="AT296" s="216" t="s">
        <v>135</v>
      </c>
      <c r="AU296" s="216" t="s">
        <v>82</v>
      </c>
      <c r="AV296" s="13" t="s">
        <v>84</v>
      </c>
      <c r="AW296" s="13" t="s">
        <v>30</v>
      </c>
      <c r="AX296" s="13" t="s">
        <v>74</v>
      </c>
      <c r="AY296" s="216" t="s">
        <v>125</v>
      </c>
    </row>
    <row r="297" spans="1:65" s="13" customFormat="1">
      <c r="B297" s="206"/>
      <c r="C297" s="207"/>
      <c r="D297" s="191" t="s">
        <v>135</v>
      </c>
      <c r="E297" s="208" t="s">
        <v>1</v>
      </c>
      <c r="F297" s="209" t="s">
        <v>1489</v>
      </c>
      <c r="G297" s="207"/>
      <c r="H297" s="210">
        <v>1.3919999999999999</v>
      </c>
      <c r="I297" s="207"/>
      <c r="J297" s="207"/>
      <c r="K297" s="207"/>
      <c r="L297" s="212"/>
      <c r="M297" s="213"/>
      <c r="N297" s="214"/>
      <c r="O297" s="214"/>
      <c r="P297" s="214"/>
      <c r="Q297" s="214"/>
      <c r="R297" s="214"/>
      <c r="S297" s="214"/>
      <c r="T297" s="215"/>
      <c r="AT297" s="216" t="s">
        <v>135</v>
      </c>
      <c r="AU297" s="216" t="s">
        <v>82</v>
      </c>
      <c r="AV297" s="13" t="s">
        <v>84</v>
      </c>
      <c r="AW297" s="13" t="s">
        <v>30</v>
      </c>
      <c r="AX297" s="13" t="s">
        <v>74</v>
      </c>
      <c r="AY297" s="216" t="s">
        <v>125</v>
      </c>
    </row>
    <row r="298" spans="1:65" s="14" customFormat="1">
      <c r="B298" s="217"/>
      <c r="C298" s="218"/>
      <c r="D298" s="191" t="s">
        <v>135</v>
      </c>
      <c r="E298" s="219" t="s">
        <v>1</v>
      </c>
      <c r="F298" s="220" t="s">
        <v>138</v>
      </c>
      <c r="G298" s="218"/>
      <c r="H298" s="221">
        <v>936</v>
      </c>
      <c r="I298" s="218"/>
      <c r="J298" s="218"/>
      <c r="K298" s="218"/>
      <c r="L298" s="223"/>
      <c r="M298" s="224"/>
      <c r="N298" s="225"/>
      <c r="O298" s="225"/>
      <c r="P298" s="225"/>
      <c r="Q298" s="225"/>
      <c r="R298" s="225"/>
      <c r="S298" s="225"/>
      <c r="T298" s="226"/>
      <c r="AT298" s="227" t="s">
        <v>135</v>
      </c>
      <c r="AU298" s="227" t="s">
        <v>82</v>
      </c>
      <c r="AV298" s="14" t="s">
        <v>132</v>
      </c>
      <c r="AW298" s="14" t="s">
        <v>30</v>
      </c>
      <c r="AX298" s="14" t="s">
        <v>82</v>
      </c>
      <c r="AY298" s="227" t="s">
        <v>125</v>
      </c>
    </row>
    <row r="299" spans="1:65" s="12" customFormat="1">
      <c r="B299" s="196"/>
      <c r="C299" s="197"/>
      <c r="D299" s="191" t="s">
        <v>135</v>
      </c>
      <c r="E299" s="198" t="s">
        <v>1</v>
      </c>
      <c r="F299" s="199" t="s">
        <v>139</v>
      </c>
      <c r="G299" s="197"/>
      <c r="H299" s="198" t="s">
        <v>1</v>
      </c>
      <c r="I299" s="197"/>
      <c r="J299" s="197"/>
      <c r="K299" s="197"/>
      <c r="L299" s="201"/>
      <c r="M299" s="202"/>
      <c r="N299" s="203"/>
      <c r="O299" s="203"/>
      <c r="P299" s="203"/>
      <c r="Q299" s="203"/>
      <c r="R299" s="203"/>
      <c r="S299" s="203"/>
      <c r="T299" s="204"/>
      <c r="AT299" s="205" t="s">
        <v>135</v>
      </c>
      <c r="AU299" s="205" t="s">
        <v>82</v>
      </c>
      <c r="AV299" s="12" t="s">
        <v>82</v>
      </c>
      <c r="AW299" s="12" t="s">
        <v>30</v>
      </c>
      <c r="AX299" s="12" t="s">
        <v>74</v>
      </c>
      <c r="AY299" s="205" t="s">
        <v>125</v>
      </c>
    </row>
    <row r="300" spans="1:65" s="2" customFormat="1" ht="16.5" customHeight="1">
      <c r="A300" s="33"/>
      <c r="B300" s="34"/>
      <c r="C300" s="177" t="s">
        <v>244</v>
      </c>
      <c r="D300" s="177" t="s">
        <v>126</v>
      </c>
      <c r="E300" s="178" t="s">
        <v>429</v>
      </c>
      <c r="F300" s="179" t="s">
        <v>430</v>
      </c>
      <c r="G300" s="180" t="s">
        <v>159</v>
      </c>
      <c r="H300" s="181">
        <v>800</v>
      </c>
      <c r="I300" s="241"/>
      <c r="J300" s="183">
        <f>ROUND(I300*H300,2)</f>
        <v>0</v>
      </c>
      <c r="K300" s="179" t="s">
        <v>130</v>
      </c>
      <c r="L300" s="184"/>
      <c r="M300" s="185" t="s">
        <v>1</v>
      </c>
      <c r="N300" s="186" t="s">
        <v>39</v>
      </c>
      <c r="O300" s="70"/>
      <c r="P300" s="187">
        <f>O300*H300</f>
        <v>0</v>
      </c>
      <c r="Q300" s="187">
        <v>5.6999999999999998E-4</v>
      </c>
      <c r="R300" s="187">
        <f>Q300*H300</f>
        <v>0.45599999999999996</v>
      </c>
      <c r="S300" s="187">
        <v>0</v>
      </c>
      <c r="T300" s="188">
        <f>S300*H300</f>
        <v>0</v>
      </c>
      <c r="U300" s="33"/>
      <c r="V300" s="33"/>
      <c r="W300" s="33"/>
      <c r="X300" s="33"/>
      <c r="Y300" s="33"/>
      <c r="Z300" s="33"/>
      <c r="AA300" s="33"/>
      <c r="AB300" s="33"/>
      <c r="AC300" s="33"/>
      <c r="AD300" s="33"/>
      <c r="AE300" s="33"/>
      <c r="AR300" s="189" t="s">
        <v>131</v>
      </c>
      <c r="AT300" s="189" t="s">
        <v>126</v>
      </c>
      <c r="AU300" s="189" t="s">
        <v>82</v>
      </c>
      <c r="AY300" s="16" t="s">
        <v>125</v>
      </c>
      <c r="BE300" s="190">
        <f>IF(N300="základní",J300,0)</f>
        <v>0</v>
      </c>
      <c r="BF300" s="190">
        <f>IF(N300="snížená",J300,0)</f>
        <v>0</v>
      </c>
      <c r="BG300" s="190">
        <f>IF(N300="zákl. přenesená",J300,0)</f>
        <v>0</v>
      </c>
      <c r="BH300" s="190">
        <f>IF(N300="sníž. přenesená",J300,0)</f>
        <v>0</v>
      </c>
      <c r="BI300" s="190">
        <f>IF(N300="nulová",J300,0)</f>
        <v>0</v>
      </c>
      <c r="BJ300" s="16" t="s">
        <v>82</v>
      </c>
      <c r="BK300" s="190">
        <f>ROUND(I300*H300,2)</f>
        <v>0</v>
      </c>
      <c r="BL300" s="16" t="s">
        <v>132</v>
      </c>
      <c r="BM300" s="189" t="s">
        <v>1492</v>
      </c>
    </row>
    <row r="301" spans="1:65" s="2" customFormat="1">
      <c r="A301" s="33"/>
      <c r="B301" s="34"/>
      <c r="C301" s="35"/>
      <c r="D301" s="191" t="s">
        <v>134</v>
      </c>
      <c r="E301" s="35"/>
      <c r="F301" s="192" t="s">
        <v>430</v>
      </c>
      <c r="G301" s="35"/>
      <c r="H301" s="35"/>
      <c r="I301" s="35"/>
      <c r="J301" s="35"/>
      <c r="K301" s="35"/>
      <c r="L301" s="38"/>
      <c r="M301" s="194"/>
      <c r="N301" s="195"/>
      <c r="O301" s="70"/>
      <c r="P301" s="70"/>
      <c r="Q301" s="70"/>
      <c r="R301" s="70"/>
      <c r="S301" s="70"/>
      <c r="T301" s="71"/>
      <c r="U301" s="33"/>
      <c r="V301" s="33"/>
      <c r="W301" s="33"/>
      <c r="X301" s="33"/>
      <c r="Y301" s="33"/>
      <c r="Z301" s="33"/>
      <c r="AA301" s="33"/>
      <c r="AB301" s="33"/>
      <c r="AC301" s="33"/>
      <c r="AD301" s="33"/>
      <c r="AE301" s="33"/>
      <c r="AT301" s="16" t="s">
        <v>134</v>
      </c>
      <c r="AU301" s="16" t="s">
        <v>82</v>
      </c>
    </row>
    <row r="302" spans="1:65" s="12" customFormat="1">
      <c r="B302" s="196"/>
      <c r="C302" s="197"/>
      <c r="D302" s="191" t="s">
        <v>135</v>
      </c>
      <c r="E302" s="198" t="s">
        <v>1</v>
      </c>
      <c r="F302" s="199" t="s">
        <v>1466</v>
      </c>
      <c r="G302" s="197"/>
      <c r="H302" s="198" t="s">
        <v>1</v>
      </c>
      <c r="I302" s="197"/>
      <c r="J302" s="197"/>
      <c r="K302" s="197"/>
      <c r="L302" s="201"/>
      <c r="M302" s="202"/>
      <c r="N302" s="203"/>
      <c r="O302" s="203"/>
      <c r="P302" s="203"/>
      <c r="Q302" s="203"/>
      <c r="R302" s="203"/>
      <c r="S302" s="203"/>
      <c r="T302" s="204"/>
      <c r="AT302" s="205" t="s">
        <v>135</v>
      </c>
      <c r="AU302" s="205" t="s">
        <v>82</v>
      </c>
      <c r="AV302" s="12" t="s">
        <v>82</v>
      </c>
      <c r="AW302" s="12" t="s">
        <v>30</v>
      </c>
      <c r="AX302" s="12" t="s">
        <v>74</v>
      </c>
      <c r="AY302" s="205" t="s">
        <v>125</v>
      </c>
    </row>
    <row r="303" spans="1:65" s="13" customFormat="1">
      <c r="B303" s="206"/>
      <c r="C303" s="207"/>
      <c r="D303" s="191" t="s">
        <v>135</v>
      </c>
      <c r="E303" s="208" t="s">
        <v>1</v>
      </c>
      <c r="F303" s="209" t="s">
        <v>438</v>
      </c>
      <c r="G303" s="207"/>
      <c r="H303" s="210">
        <v>64</v>
      </c>
      <c r="I303" s="207"/>
      <c r="J303" s="207"/>
      <c r="K303" s="207"/>
      <c r="L303" s="212"/>
      <c r="M303" s="213"/>
      <c r="N303" s="214"/>
      <c r="O303" s="214"/>
      <c r="P303" s="214"/>
      <c r="Q303" s="214"/>
      <c r="R303" s="214"/>
      <c r="S303" s="214"/>
      <c r="T303" s="215"/>
      <c r="AT303" s="216" t="s">
        <v>135</v>
      </c>
      <c r="AU303" s="216" t="s">
        <v>82</v>
      </c>
      <c r="AV303" s="13" t="s">
        <v>84</v>
      </c>
      <c r="AW303" s="13" t="s">
        <v>30</v>
      </c>
      <c r="AX303" s="13" t="s">
        <v>74</v>
      </c>
      <c r="AY303" s="216" t="s">
        <v>125</v>
      </c>
    </row>
    <row r="304" spans="1:65" s="12" customFormat="1">
      <c r="B304" s="196"/>
      <c r="C304" s="197"/>
      <c r="D304" s="191" t="s">
        <v>135</v>
      </c>
      <c r="E304" s="198" t="s">
        <v>1</v>
      </c>
      <c r="F304" s="199" t="s">
        <v>1437</v>
      </c>
      <c r="G304" s="197"/>
      <c r="H304" s="198" t="s">
        <v>1</v>
      </c>
      <c r="I304" s="197"/>
      <c r="J304" s="197"/>
      <c r="K304" s="197"/>
      <c r="L304" s="201"/>
      <c r="M304" s="202"/>
      <c r="N304" s="203"/>
      <c r="O304" s="203"/>
      <c r="P304" s="203"/>
      <c r="Q304" s="203"/>
      <c r="R304" s="203"/>
      <c r="S304" s="203"/>
      <c r="T304" s="204"/>
      <c r="AT304" s="205" t="s">
        <v>135</v>
      </c>
      <c r="AU304" s="205" t="s">
        <v>82</v>
      </c>
      <c r="AV304" s="12" t="s">
        <v>82</v>
      </c>
      <c r="AW304" s="12" t="s">
        <v>30</v>
      </c>
      <c r="AX304" s="12" t="s">
        <v>74</v>
      </c>
      <c r="AY304" s="205" t="s">
        <v>125</v>
      </c>
    </row>
    <row r="305" spans="1:65" s="13" customFormat="1">
      <c r="B305" s="206"/>
      <c r="C305" s="207"/>
      <c r="D305" s="191" t="s">
        <v>135</v>
      </c>
      <c r="E305" s="208" t="s">
        <v>1</v>
      </c>
      <c r="F305" s="209" t="s">
        <v>1484</v>
      </c>
      <c r="G305" s="207"/>
      <c r="H305" s="210">
        <v>72</v>
      </c>
      <c r="I305" s="207"/>
      <c r="J305" s="207"/>
      <c r="K305" s="207"/>
      <c r="L305" s="212"/>
      <c r="M305" s="213"/>
      <c r="N305" s="214"/>
      <c r="O305" s="214"/>
      <c r="P305" s="214"/>
      <c r="Q305" s="214"/>
      <c r="R305" s="214"/>
      <c r="S305" s="214"/>
      <c r="T305" s="215"/>
      <c r="AT305" s="216" t="s">
        <v>135</v>
      </c>
      <c r="AU305" s="216" t="s">
        <v>82</v>
      </c>
      <c r="AV305" s="13" t="s">
        <v>84</v>
      </c>
      <c r="AW305" s="13" t="s">
        <v>30</v>
      </c>
      <c r="AX305" s="13" t="s">
        <v>74</v>
      </c>
      <c r="AY305" s="216" t="s">
        <v>125</v>
      </c>
    </row>
    <row r="306" spans="1:65" s="12" customFormat="1">
      <c r="B306" s="196"/>
      <c r="C306" s="197"/>
      <c r="D306" s="191" t="s">
        <v>135</v>
      </c>
      <c r="E306" s="198" t="s">
        <v>1</v>
      </c>
      <c r="F306" s="199" t="s">
        <v>1438</v>
      </c>
      <c r="G306" s="197"/>
      <c r="H306" s="198" t="s">
        <v>1</v>
      </c>
      <c r="I306" s="197"/>
      <c r="J306" s="197"/>
      <c r="K306" s="197"/>
      <c r="L306" s="201"/>
      <c r="M306" s="202"/>
      <c r="N306" s="203"/>
      <c r="O306" s="203"/>
      <c r="P306" s="203"/>
      <c r="Q306" s="203"/>
      <c r="R306" s="203"/>
      <c r="S306" s="203"/>
      <c r="T306" s="204"/>
      <c r="AT306" s="205" t="s">
        <v>135</v>
      </c>
      <c r="AU306" s="205" t="s">
        <v>82</v>
      </c>
      <c r="AV306" s="12" t="s">
        <v>82</v>
      </c>
      <c r="AW306" s="12" t="s">
        <v>30</v>
      </c>
      <c r="AX306" s="12" t="s">
        <v>74</v>
      </c>
      <c r="AY306" s="205" t="s">
        <v>125</v>
      </c>
    </row>
    <row r="307" spans="1:65" s="13" customFormat="1">
      <c r="B307" s="206"/>
      <c r="C307" s="207"/>
      <c r="D307" s="191" t="s">
        <v>135</v>
      </c>
      <c r="E307" s="208" t="s">
        <v>1</v>
      </c>
      <c r="F307" s="209" t="s">
        <v>1493</v>
      </c>
      <c r="G307" s="207"/>
      <c r="H307" s="210">
        <v>256</v>
      </c>
      <c r="I307" s="207"/>
      <c r="J307" s="207"/>
      <c r="K307" s="207"/>
      <c r="L307" s="212"/>
      <c r="M307" s="213"/>
      <c r="N307" s="214"/>
      <c r="O307" s="214"/>
      <c r="P307" s="214"/>
      <c r="Q307" s="214"/>
      <c r="R307" s="214"/>
      <c r="S307" s="214"/>
      <c r="T307" s="215"/>
      <c r="AT307" s="216" t="s">
        <v>135</v>
      </c>
      <c r="AU307" s="216" t="s">
        <v>82</v>
      </c>
      <c r="AV307" s="13" t="s">
        <v>84</v>
      </c>
      <c r="AW307" s="13" t="s">
        <v>30</v>
      </c>
      <c r="AX307" s="13" t="s">
        <v>74</v>
      </c>
      <c r="AY307" s="216" t="s">
        <v>125</v>
      </c>
    </row>
    <row r="308" spans="1:65" s="12" customFormat="1">
      <c r="B308" s="196"/>
      <c r="C308" s="197"/>
      <c r="D308" s="191" t="s">
        <v>135</v>
      </c>
      <c r="E308" s="198" t="s">
        <v>1</v>
      </c>
      <c r="F308" s="199" t="s">
        <v>1452</v>
      </c>
      <c r="G308" s="197"/>
      <c r="H308" s="198" t="s">
        <v>1</v>
      </c>
      <c r="I308" s="197"/>
      <c r="J308" s="197"/>
      <c r="K308" s="197"/>
      <c r="L308" s="201"/>
      <c r="M308" s="202"/>
      <c r="N308" s="203"/>
      <c r="O308" s="203"/>
      <c r="P308" s="203"/>
      <c r="Q308" s="203"/>
      <c r="R308" s="203"/>
      <c r="S308" s="203"/>
      <c r="T308" s="204"/>
      <c r="AT308" s="205" t="s">
        <v>135</v>
      </c>
      <c r="AU308" s="205" t="s">
        <v>82</v>
      </c>
      <c r="AV308" s="12" t="s">
        <v>82</v>
      </c>
      <c r="AW308" s="12" t="s">
        <v>30</v>
      </c>
      <c r="AX308" s="12" t="s">
        <v>74</v>
      </c>
      <c r="AY308" s="205" t="s">
        <v>125</v>
      </c>
    </row>
    <row r="309" spans="1:65" s="13" customFormat="1">
      <c r="B309" s="206"/>
      <c r="C309" s="207"/>
      <c r="D309" s="191" t="s">
        <v>135</v>
      </c>
      <c r="E309" s="208" t="s">
        <v>1</v>
      </c>
      <c r="F309" s="209" t="s">
        <v>1494</v>
      </c>
      <c r="G309" s="207"/>
      <c r="H309" s="210">
        <v>64</v>
      </c>
      <c r="I309" s="207"/>
      <c r="J309" s="207"/>
      <c r="K309" s="207"/>
      <c r="L309" s="212"/>
      <c r="M309" s="213"/>
      <c r="N309" s="214"/>
      <c r="O309" s="214"/>
      <c r="P309" s="214"/>
      <c r="Q309" s="214"/>
      <c r="R309" s="214"/>
      <c r="S309" s="214"/>
      <c r="T309" s="215"/>
      <c r="AT309" s="216" t="s">
        <v>135</v>
      </c>
      <c r="AU309" s="216" t="s">
        <v>82</v>
      </c>
      <c r="AV309" s="13" t="s">
        <v>84</v>
      </c>
      <c r="AW309" s="13" t="s">
        <v>30</v>
      </c>
      <c r="AX309" s="13" t="s">
        <v>74</v>
      </c>
      <c r="AY309" s="216" t="s">
        <v>125</v>
      </c>
    </row>
    <row r="310" spans="1:65" s="12" customFormat="1">
      <c r="B310" s="196"/>
      <c r="C310" s="197"/>
      <c r="D310" s="191" t="s">
        <v>135</v>
      </c>
      <c r="E310" s="198" t="s">
        <v>1</v>
      </c>
      <c r="F310" s="199" t="s">
        <v>1453</v>
      </c>
      <c r="G310" s="197"/>
      <c r="H310" s="198" t="s">
        <v>1</v>
      </c>
      <c r="I310" s="197"/>
      <c r="J310" s="197"/>
      <c r="K310" s="197"/>
      <c r="L310" s="201"/>
      <c r="M310" s="202"/>
      <c r="N310" s="203"/>
      <c r="O310" s="203"/>
      <c r="P310" s="203"/>
      <c r="Q310" s="203"/>
      <c r="R310" s="203"/>
      <c r="S310" s="203"/>
      <c r="T310" s="204"/>
      <c r="AT310" s="205" t="s">
        <v>135</v>
      </c>
      <c r="AU310" s="205" t="s">
        <v>82</v>
      </c>
      <c r="AV310" s="12" t="s">
        <v>82</v>
      </c>
      <c r="AW310" s="12" t="s">
        <v>30</v>
      </c>
      <c r="AX310" s="12" t="s">
        <v>74</v>
      </c>
      <c r="AY310" s="205" t="s">
        <v>125</v>
      </c>
    </row>
    <row r="311" spans="1:65" s="13" customFormat="1">
      <c r="B311" s="206"/>
      <c r="C311" s="207"/>
      <c r="D311" s="191" t="s">
        <v>135</v>
      </c>
      <c r="E311" s="208" t="s">
        <v>1</v>
      </c>
      <c r="F311" s="209" t="s">
        <v>1495</v>
      </c>
      <c r="G311" s="207"/>
      <c r="H311" s="210">
        <v>144</v>
      </c>
      <c r="I311" s="207"/>
      <c r="J311" s="207"/>
      <c r="K311" s="207"/>
      <c r="L311" s="212"/>
      <c r="M311" s="213"/>
      <c r="N311" s="214"/>
      <c r="O311" s="214"/>
      <c r="P311" s="214"/>
      <c r="Q311" s="214"/>
      <c r="R311" s="214"/>
      <c r="S311" s="214"/>
      <c r="T311" s="215"/>
      <c r="AT311" s="216" t="s">
        <v>135</v>
      </c>
      <c r="AU311" s="216" t="s">
        <v>82</v>
      </c>
      <c r="AV311" s="13" t="s">
        <v>84</v>
      </c>
      <c r="AW311" s="13" t="s">
        <v>30</v>
      </c>
      <c r="AX311" s="13" t="s">
        <v>74</v>
      </c>
      <c r="AY311" s="216" t="s">
        <v>125</v>
      </c>
    </row>
    <row r="312" spans="1:65" s="12" customFormat="1">
      <c r="B312" s="196"/>
      <c r="C312" s="197"/>
      <c r="D312" s="191" t="s">
        <v>135</v>
      </c>
      <c r="E312" s="198" t="s">
        <v>1</v>
      </c>
      <c r="F312" s="199" t="s">
        <v>1496</v>
      </c>
      <c r="G312" s="197"/>
      <c r="H312" s="198" t="s">
        <v>1</v>
      </c>
      <c r="I312" s="197"/>
      <c r="J312" s="197"/>
      <c r="K312" s="197"/>
      <c r="L312" s="201"/>
      <c r="M312" s="202"/>
      <c r="N312" s="203"/>
      <c r="O312" s="203"/>
      <c r="P312" s="203"/>
      <c r="Q312" s="203"/>
      <c r="R312" s="203"/>
      <c r="S312" s="203"/>
      <c r="T312" s="204"/>
      <c r="AT312" s="205" t="s">
        <v>135</v>
      </c>
      <c r="AU312" s="205" t="s">
        <v>82</v>
      </c>
      <c r="AV312" s="12" t="s">
        <v>82</v>
      </c>
      <c r="AW312" s="12" t="s">
        <v>30</v>
      </c>
      <c r="AX312" s="12" t="s">
        <v>74</v>
      </c>
      <c r="AY312" s="205" t="s">
        <v>125</v>
      </c>
    </row>
    <row r="313" spans="1:65" s="13" customFormat="1">
      <c r="B313" s="206"/>
      <c r="C313" s="207"/>
      <c r="D313" s="191" t="s">
        <v>135</v>
      </c>
      <c r="E313" s="208" t="s">
        <v>1</v>
      </c>
      <c r="F313" s="209" t="s">
        <v>1497</v>
      </c>
      <c r="G313" s="207"/>
      <c r="H313" s="210">
        <v>200</v>
      </c>
      <c r="I313" s="207"/>
      <c r="J313" s="207"/>
      <c r="K313" s="207"/>
      <c r="L313" s="212"/>
      <c r="M313" s="213"/>
      <c r="N313" s="214"/>
      <c r="O313" s="214"/>
      <c r="P313" s="214"/>
      <c r="Q313" s="214"/>
      <c r="R313" s="214"/>
      <c r="S313" s="214"/>
      <c r="T313" s="215"/>
      <c r="AT313" s="216" t="s">
        <v>135</v>
      </c>
      <c r="AU313" s="216" t="s">
        <v>82</v>
      </c>
      <c r="AV313" s="13" t="s">
        <v>84</v>
      </c>
      <c r="AW313" s="13" t="s">
        <v>30</v>
      </c>
      <c r="AX313" s="13" t="s">
        <v>74</v>
      </c>
      <c r="AY313" s="216" t="s">
        <v>125</v>
      </c>
    </row>
    <row r="314" spans="1:65" s="14" customFormat="1">
      <c r="B314" s="217"/>
      <c r="C314" s="218"/>
      <c r="D314" s="191" t="s">
        <v>135</v>
      </c>
      <c r="E314" s="219" t="s">
        <v>1</v>
      </c>
      <c r="F314" s="220" t="s">
        <v>138</v>
      </c>
      <c r="G314" s="218"/>
      <c r="H314" s="221">
        <v>800</v>
      </c>
      <c r="I314" s="218"/>
      <c r="J314" s="218"/>
      <c r="K314" s="218"/>
      <c r="L314" s="223"/>
      <c r="M314" s="224"/>
      <c r="N314" s="225"/>
      <c r="O314" s="225"/>
      <c r="P314" s="225"/>
      <c r="Q314" s="225"/>
      <c r="R314" s="225"/>
      <c r="S314" s="225"/>
      <c r="T314" s="226"/>
      <c r="AT314" s="227" t="s">
        <v>135</v>
      </c>
      <c r="AU314" s="227" t="s">
        <v>82</v>
      </c>
      <c r="AV314" s="14" t="s">
        <v>132</v>
      </c>
      <c r="AW314" s="14" t="s">
        <v>30</v>
      </c>
      <c r="AX314" s="14" t="s">
        <v>82</v>
      </c>
      <c r="AY314" s="227" t="s">
        <v>125</v>
      </c>
    </row>
    <row r="315" spans="1:65" s="12" customFormat="1">
      <c r="B315" s="196"/>
      <c r="C315" s="197"/>
      <c r="D315" s="191" t="s">
        <v>135</v>
      </c>
      <c r="E315" s="198" t="s">
        <v>1</v>
      </c>
      <c r="F315" s="199" t="s">
        <v>139</v>
      </c>
      <c r="G315" s="197"/>
      <c r="H315" s="198" t="s">
        <v>1</v>
      </c>
      <c r="I315" s="197"/>
      <c r="J315" s="197"/>
      <c r="K315" s="197"/>
      <c r="L315" s="201"/>
      <c r="M315" s="202"/>
      <c r="N315" s="203"/>
      <c r="O315" s="203"/>
      <c r="P315" s="203"/>
      <c r="Q315" s="203"/>
      <c r="R315" s="203"/>
      <c r="S315" s="203"/>
      <c r="T315" s="204"/>
      <c r="AT315" s="205" t="s">
        <v>135</v>
      </c>
      <c r="AU315" s="205" t="s">
        <v>82</v>
      </c>
      <c r="AV315" s="12" t="s">
        <v>82</v>
      </c>
      <c r="AW315" s="12" t="s">
        <v>30</v>
      </c>
      <c r="AX315" s="12" t="s">
        <v>74</v>
      </c>
      <c r="AY315" s="205" t="s">
        <v>125</v>
      </c>
    </row>
    <row r="316" spans="1:65" s="2" customFormat="1" ht="16.5" customHeight="1">
      <c r="A316" s="33"/>
      <c r="B316" s="34"/>
      <c r="C316" s="177" t="s">
        <v>248</v>
      </c>
      <c r="D316" s="177" t="s">
        <v>126</v>
      </c>
      <c r="E316" s="178" t="s">
        <v>450</v>
      </c>
      <c r="F316" s="179" t="s">
        <v>451</v>
      </c>
      <c r="G316" s="180" t="s">
        <v>159</v>
      </c>
      <c r="H316" s="181">
        <v>1736</v>
      </c>
      <c r="I316" s="241"/>
      <c r="J316" s="183">
        <f>ROUND(I316*H316,2)</f>
        <v>0</v>
      </c>
      <c r="K316" s="179" t="s">
        <v>130</v>
      </c>
      <c r="L316" s="184"/>
      <c r="M316" s="185" t="s">
        <v>1</v>
      </c>
      <c r="N316" s="186" t="s">
        <v>39</v>
      </c>
      <c r="O316" s="70"/>
      <c r="P316" s="187">
        <f>O316*H316</f>
        <v>0</v>
      </c>
      <c r="Q316" s="187">
        <v>9.0000000000000006E-5</v>
      </c>
      <c r="R316" s="187">
        <f>Q316*H316</f>
        <v>0.15624000000000002</v>
      </c>
      <c r="S316" s="187">
        <v>0</v>
      </c>
      <c r="T316" s="188">
        <f>S316*H316</f>
        <v>0</v>
      </c>
      <c r="U316" s="33"/>
      <c r="V316" s="33"/>
      <c r="W316" s="33"/>
      <c r="X316" s="33"/>
      <c r="Y316" s="33"/>
      <c r="Z316" s="33"/>
      <c r="AA316" s="33"/>
      <c r="AB316" s="33"/>
      <c r="AC316" s="33"/>
      <c r="AD316" s="33"/>
      <c r="AE316" s="33"/>
      <c r="AR316" s="189" t="s">
        <v>131</v>
      </c>
      <c r="AT316" s="189" t="s">
        <v>126</v>
      </c>
      <c r="AU316" s="189" t="s">
        <v>82</v>
      </c>
      <c r="AY316" s="16" t="s">
        <v>125</v>
      </c>
      <c r="BE316" s="190">
        <f>IF(N316="základní",J316,0)</f>
        <v>0</v>
      </c>
      <c r="BF316" s="190">
        <f>IF(N316="snížená",J316,0)</f>
        <v>0</v>
      </c>
      <c r="BG316" s="190">
        <f>IF(N316="zákl. přenesená",J316,0)</f>
        <v>0</v>
      </c>
      <c r="BH316" s="190">
        <f>IF(N316="sníž. přenesená",J316,0)</f>
        <v>0</v>
      </c>
      <c r="BI316" s="190">
        <f>IF(N316="nulová",J316,0)</f>
        <v>0</v>
      </c>
      <c r="BJ316" s="16" t="s">
        <v>82</v>
      </c>
      <c r="BK316" s="190">
        <f>ROUND(I316*H316,2)</f>
        <v>0</v>
      </c>
      <c r="BL316" s="16" t="s">
        <v>132</v>
      </c>
      <c r="BM316" s="189" t="s">
        <v>1498</v>
      </c>
    </row>
    <row r="317" spans="1:65" s="2" customFormat="1">
      <c r="A317" s="33"/>
      <c r="B317" s="34"/>
      <c r="C317" s="35"/>
      <c r="D317" s="191" t="s">
        <v>134</v>
      </c>
      <c r="E317" s="35"/>
      <c r="F317" s="192" t="s">
        <v>451</v>
      </c>
      <c r="G317" s="35"/>
      <c r="H317" s="35"/>
      <c r="I317" s="35"/>
      <c r="J317" s="35"/>
      <c r="K317" s="35"/>
      <c r="L317" s="38"/>
      <c r="M317" s="194"/>
      <c r="N317" s="195"/>
      <c r="O317" s="70"/>
      <c r="P317" s="70"/>
      <c r="Q317" s="70"/>
      <c r="R317" s="70"/>
      <c r="S317" s="70"/>
      <c r="T317" s="71"/>
      <c r="U317" s="33"/>
      <c r="V317" s="33"/>
      <c r="W317" s="33"/>
      <c r="X317" s="33"/>
      <c r="Y317" s="33"/>
      <c r="Z317" s="33"/>
      <c r="AA317" s="33"/>
      <c r="AB317" s="33"/>
      <c r="AC317" s="33"/>
      <c r="AD317" s="33"/>
      <c r="AE317" s="33"/>
      <c r="AT317" s="16" t="s">
        <v>134</v>
      </c>
      <c r="AU317" s="16" t="s">
        <v>82</v>
      </c>
    </row>
    <row r="318" spans="1:65" s="13" customFormat="1">
      <c r="B318" s="206"/>
      <c r="C318" s="207"/>
      <c r="D318" s="191" t="s">
        <v>135</v>
      </c>
      <c r="E318" s="208" t="s">
        <v>1</v>
      </c>
      <c r="F318" s="209" t="s">
        <v>1499</v>
      </c>
      <c r="G318" s="207"/>
      <c r="H318" s="210">
        <v>1736</v>
      </c>
      <c r="I318" s="207"/>
      <c r="J318" s="207"/>
      <c r="K318" s="207"/>
      <c r="L318" s="212"/>
      <c r="M318" s="213"/>
      <c r="N318" s="214"/>
      <c r="O318" s="214"/>
      <c r="P318" s="214"/>
      <c r="Q318" s="214"/>
      <c r="R318" s="214"/>
      <c r="S318" s="214"/>
      <c r="T318" s="215"/>
      <c r="AT318" s="216" t="s">
        <v>135</v>
      </c>
      <c r="AU318" s="216" t="s">
        <v>82</v>
      </c>
      <c r="AV318" s="13" t="s">
        <v>84</v>
      </c>
      <c r="AW318" s="13" t="s">
        <v>30</v>
      </c>
      <c r="AX318" s="13" t="s">
        <v>74</v>
      </c>
      <c r="AY318" s="216" t="s">
        <v>125</v>
      </c>
    </row>
    <row r="319" spans="1:65" s="14" customFormat="1">
      <c r="B319" s="217"/>
      <c r="C319" s="218"/>
      <c r="D319" s="191" t="s">
        <v>135</v>
      </c>
      <c r="E319" s="219" t="s">
        <v>1</v>
      </c>
      <c r="F319" s="220" t="s">
        <v>138</v>
      </c>
      <c r="G319" s="218"/>
      <c r="H319" s="221">
        <v>1736</v>
      </c>
      <c r="I319" s="218"/>
      <c r="J319" s="218"/>
      <c r="K319" s="218"/>
      <c r="L319" s="223"/>
      <c r="M319" s="224"/>
      <c r="N319" s="225"/>
      <c r="O319" s="225"/>
      <c r="P319" s="225"/>
      <c r="Q319" s="225"/>
      <c r="R319" s="225"/>
      <c r="S319" s="225"/>
      <c r="T319" s="226"/>
      <c r="AT319" s="227" t="s">
        <v>135</v>
      </c>
      <c r="AU319" s="227" t="s">
        <v>82</v>
      </c>
      <c r="AV319" s="14" t="s">
        <v>132</v>
      </c>
      <c r="AW319" s="14" t="s">
        <v>30</v>
      </c>
      <c r="AX319" s="14" t="s">
        <v>82</v>
      </c>
      <c r="AY319" s="227" t="s">
        <v>125</v>
      </c>
    </row>
    <row r="320" spans="1:65" s="12" customFormat="1">
      <c r="B320" s="196"/>
      <c r="C320" s="197"/>
      <c r="D320" s="191" t="s">
        <v>135</v>
      </c>
      <c r="E320" s="198" t="s">
        <v>1</v>
      </c>
      <c r="F320" s="199" t="s">
        <v>139</v>
      </c>
      <c r="G320" s="197"/>
      <c r="H320" s="198" t="s">
        <v>1</v>
      </c>
      <c r="I320" s="197"/>
      <c r="J320" s="197"/>
      <c r="K320" s="197"/>
      <c r="L320" s="201"/>
      <c r="M320" s="202"/>
      <c r="N320" s="203"/>
      <c r="O320" s="203"/>
      <c r="P320" s="203"/>
      <c r="Q320" s="203"/>
      <c r="R320" s="203"/>
      <c r="S320" s="203"/>
      <c r="T320" s="204"/>
      <c r="AT320" s="205" t="s">
        <v>135</v>
      </c>
      <c r="AU320" s="205" t="s">
        <v>82</v>
      </c>
      <c r="AV320" s="12" t="s">
        <v>82</v>
      </c>
      <c r="AW320" s="12" t="s">
        <v>30</v>
      </c>
      <c r="AX320" s="12" t="s">
        <v>74</v>
      </c>
      <c r="AY320" s="205" t="s">
        <v>125</v>
      </c>
    </row>
    <row r="321" spans="1:65" s="2" customFormat="1" ht="21.75" customHeight="1">
      <c r="A321" s="33"/>
      <c r="B321" s="34"/>
      <c r="C321" s="177" t="s">
        <v>7</v>
      </c>
      <c r="D321" s="177" t="s">
        <v>126</v>
      </c>
      <c r="E321" s="178" t="s">
        <v>459</v>
      </c>
      <c r="F321" s="179" t="s">
        <v>460</v>
      </c>
      <c r="G321" s="180" t="s">
        <v>159</v>
      </c>
      <c r="H321" s="181">
        <v>468</v>
      </c>
      <c r="I321" s="241"/>
      <c r="J321" s="183">
        <f>ROUND(I321*H321,2)</f>
        <v>0</v>
      </c>
      <c r="K321" s="179" t="s">
        <v>130</v>
      </c>
      <c r="L321" s="184"/>
      <c r="M321" s="185" t="s">
        <v>1</v>
      </c>
      <c r="N321" s="186" t="s">
        <v>39</v>
      </c>
      <c r="O321" s="70"/>
      <c r="P321" s="187">
        <f>O321*H321</f>
        <v>0</v>
      </c>
      <c r="Q321" s="187">
        <v>2.1000000000000001E-4</v>
      </c>
      <c r="R321" s="187">
        <f>Q321*H321</f>
        <v>9.8280000000000006E-2</v>
      </c>
      <c r="S321" s="187">
        <v>0</v>
      </c>
      <c r="T321" s="188">
        <f>S321*H321</f>
        <v>0</v>
      </c>
      <c r="U321" s="33"/>
      <c r="V321" s="33"/>
      <c r="W321" s="33"/>
      <c r="X321" s="33"/>
      <c r="Y321" s="33"/>
      <c r="Z321" s="33"/>
      <c r="AA321" s="33"/>
      <c r="AB321" s="33"/>
      <c r="AC321" s="33"/>
      <c r="AD321" s="33"/>
      <c r="AE321" s="33"/>
      <c r="AR321" s="189" t="s">
        <v>131</v>
      </c>
      <c r="AT321" s="189" t="s">
        <v>126</v>
      </c>
      <c r="AU321" s="189" t="s">
        <v>82</v>
      </c>
      <c r="AY321" s="16" t="s">
        <v>125</v>
      </c>
      <c r="BE321" s="190">
        <f>IF(N321="základní",J321,0)</f>
        <v>0</v>
      </c>
      <c r="BF321" s="190">
        <f>IF(N321="snížená",J321,0)</f>
        <v>0</v>
      </c>
      <c r="BG321" s="190">
        <f>IF(N321="zákl. přenesená",J321,0)</f>
        <v>0</v>
      </c>
      <c r="BH321" s="190">
        <f>IF(N321="sníž. přenesená",J321,0)</f>
        <v>0</v>
      </c>
      <c r="BI321" s="190">
        <f>IF(N321="nulová",J321,0)</f>
        <v>0</v>
      </c>
      <c r="BJ321" s="16" t="s">
        <v>82</v>
      </c>
      <c r="BK321" s="190">
        <f>ROUND(I321*H321,2)</f>
        <v>0</v>
      </c>
      <c r="BL321" s="16" t="s">
        <v>132</v>
      </c>
      <c r="BM321" s="189" t="s">
        <v>1500</v>
      </c>
    </row>
    <row r="322" spans="1:65" s="2" customFormat="1">
      <c r="A322" s="33"/>
      <c r="B322" s="34"/>
      <c r="C322" s="35"/>
      <c r="D322" s="191" t="s">
        <v>134</v>
      </c>
      <c r="E322" s="35"/>
      <c r="F322" s="192" t="s">
        <v>460</v>
      </c>
      <c r="G322" s="35"/>
      <c r="H322" s="35"/>
      <c r="I322" s="35"/>
      <c r="J322" s="35"/>
      <c r="K322" s="35"/>
      <c r="L322" s="38"/>
      <c r="M322" s="194"/>
      <c r="N322" s="195"/>
      <c r="O322" s="70"/>
      <c r="P322" s="70"/>
      <c r="Q322" s="70"/>
      <c r="R322" s="70"/>
      <c r="S322" s="70"/>
      <c r="T322" s="71"/>
      <c r="U322" s="33"/>
      <c r="V322" s="33"/>
      <c r="W322" s="33"/>
      <c r="X322" s="33"/>
      <c r="Y322" s="33"/>
      <c r="Z322" s="33"/>
      <c r="AA322" s="33"/>
      <c r="AB322" s="33"/>
      <c r="AC322" s="33"/>
      <c r="AD322" s="33"/>
      <c r="AE322" s="33"/>
      <c r="AT322" s="16" t="s">
        <v>134</v>
      </c>
      <c r="AU322" s="16" t="s">
        <v>82</v>
      </c>
    </row>
    <row r="323" spans="1:65" s="12" customFormat="1">
      <c r="B323" s="196"/>
      <c r="C323" s="197"/>
      <c r="D323" s="191" t="s">
        <v>135</v>
      </c>
      <c r="E323" s="198" t="s">
        <v>1</v>
      </c>
      <c r="F323" s="199" t="s">
        <v>1479</v>
      </c>
      <c r="G323" s="197"/>
      <c r="H323" s="198" t="s">
        <v>1</v>
      </c>
      <c r="I323" s="197"/>
      <c r="J323" s="197"/>
      <c r="K323" s="197"/>
      <c r="L323" s="201"/>
      <c r="M323" s="202"/>
      <c r="N323" s="203"/>
      <c r="O323" s="203"/>
      <c r="P323" s="203"/>
      <c r="Q323" s="203"/>
      <c r="R323" s="203"/>
      <c r="S323" s="203"/>
      <c r="T323" s="204"/>
      <c r="AT323" s="205" t="s">
        <v>135</v>
      </c>
      <c r="AU323" s="205" t="s">
        <v>82</v>
      </c>
      <c r="AV323" s="12" t="s">
        <v>82</v>
      </c>
      <c r="AW323" s="12" t="s">
        <v>30</v>
      </c>
      <c r="AX323" s="12" t="s">
        <v>74</v>
      </c>
      <c r="AY323" s="205" t="s">
        <v>125</v>
      </c>
    </row>
    <row r="324" spans="1:65" s="13" customFormat="1">
      <c r="B324" s="206"/>
      <c r="C324" s="207"/>
      <c r="D324" s="191" t="s">
        <v>135</v>
      </c>
      <c r="E324" s="208" t="s">
        <v>1</v>
      </c>
      <c r="F324" s="209" t="s">
        <v>1501</v>
      </c>
      <c r="G324" s="207"/>
      <c r="H324" s="210">
        <v>40</v>
      </c>
      <c r="I324" s="207"/>
      <c r="J324" s="207"/>
      <c r="K324" s="207"/>
      <c r="L324" s="212"/>
      <c r="M324" s="213"/>
      <c r="N324" s="214"/>
      <c r="O324" s="214"/>
      <c r="P324" s="214"/>
      <c r="Q324" s="214"/>
      <c r="R324" s="214"/>
      <c r="S324" s="214"/>
      <c r="T324" s="215"/>
      <c r="AT324" s="216" t="s">
        <v>135</v>
      </c>
      <c r="AU324" s="216" t="s">
        <v>82</v>
      </c>
      <c r="AV324" s="13" t="s">
        <v>84</v>
      </c>
      <c r="AW324" s="13" t="s">
        <v>30</v>
      </c>
      <c r="AX324" s="13" t="s">
        <v>74</v>
      </c>
      <c r="AY324" s="216" t="s">
        <v>125</v>
      </c>
    </row>
    <row r="325" spans="1:65" s="12" customFormat="1">
      <c r="B325" s="196"/>
      <c r="C325" s="197"/>
      <c r="D325" s="191" t="s">
        <v>135</v>
      </c>
      <c r="E325" s="198" t="s">
        <v>1</v>
      </c>
      <c r="F325" s="199" t="s">
        <v>1466</v>
      </c>
      <c r="G325" s="197"/>
      <c r="H325" s="198" t="s">
        <v>1</v>
      </c>
      <c r="I325" s="197"/>
      <c r="J325" s="197"/>
      <c r="K325" s="197"/>
      <c r="L325" s="201"/>
      <c r="M325" s="202"/>
      <c r="N325" s="203"/>
      <c r="O325" s="203"/>
      <c r="P325" s="203"/>
      <c r="Q325" s="203"/>
      <c r="R325" s="203"/>
      <c r="S325" s="203"/>
      <c r="T325" s="204"/>
      <c r="AT325" s="205" t="s">
        <v>135</v>
      </c>
      <c r="AU325" s="205" t="s">
        <v>82</v>
      </c>
      <c r="AV325" s="12" t="s">
        <v>82</v>
      </c>
      <c r="AW325" s="12" t="s">
        <v>30</v>
      </c>
      <c r="AX325" s="12" t="s">
        <v>74</v>
      </c>
      <c r="AY325" s="205" t="s">
        <v>125</v>
      </c>
    </row>
    <row r="326" spans="1:65" s="13" customFormat="1">
      <c r="B326" s="206"/>
      <c r="C326" s="207"/>
      <c r="D326" s="191" t="s">
        <v>135</v>
      </c>
      <c r="E326" s="208" t="s">
        <v>1</v>
      </c>
      <c r="F326" s="209" t="s">
        <v>473</v>
      </c>
      <c r="G326" s="207"/>
      <c r="H326" s="210">
        <v>16</v>
      </c>
      <c r="I326" s="207"/>
      <c r="J326" s="207"/>
      <c r="K326" s="207"/>
      <c r="L326" s="212"/>
      <c r="M326" s="213"/>
      <c r="N326" s="214"/>
      <c r="O326" s="214"/>
      <c r="P326" s="214"/>
      <c r="Q326" s="214"/>
      <c r="R326" s="214"/>
      <c r="S326" s="214"/>
      <c r="T326" s="215"/>
      <c r="AT326" s="216" t="s">
        <v>135</v>
      </c>
      <c r="AU326" s="216" t="s">
        <v>82</v>
      </c>
      <c r="AV326" s="13" t="s">
        <v>84</v>
      </c>
      <c r="AW326" s="13" t="s">
        <v>30</v>
      </c>
      <c r="AX326" s="13" t="s">
        <v>74</v>
      </c>
      <c r="AY326" s="216" t="s">
        <v>125</v>
      </c>
    </row>
    <row r="327" spans="1:65" s="12" customFormat="1">
      <c r="B327" s="196"/>
      <c r="C327" s="197"/>
      <c r="D327" s="191" t="s">
        <v>135</v>
      </c>
      <c r="E327" s="198" t="s">
        <v>1</v>
      </c>
      <c r="F327" s="199" t="s">
        <v>1437</v>
      </c>
      <c r="G327" s="197"/>
      <c r="H327" s="198" t="s">
        <v>1</v>
      </c>
      <c r="I327" s="197"/>
      <c r="J327" s="197"/>
      <c r="K327" s="197"/>
      <c r="L327" s="201"/>
      <c r="M327" s="202"/>
      <c r="N327" s="203"/>
      <c r="O327" s="203"/>
      <c r="P327" s="203"/>
      <c r="Q327" s="203"/>
      <c r="R327" s="203"/>
      <c r="S327" s="203"/>
      <c r="T327" s="204"/>
      <c r="AT327" s="205" t="s">
        <v>135</v>
      </c>
      <c r="AU327" s="205" t="s">
        <v>82</v>
      </c>
      <c r="AV327" s="12" t="s">
        <v>82</v>
      </c>
      <c r="AW327" s="12" t="s">
        <v>30</v>
      </c>
      <c r="AX327" s="12" t="s">
        <v>74</v>
      </c>
      <c r="AY327" s="205" t="s">
        <v>125</v>
      </c>
    </row>
    <row r="328" spans="1:65" s="13" customFormat="1">
      <c r="B328" s="206"/>
      <c r="C328" s="207"/>
      <c r="D328" s="191" t="s">
        <v>135</v>
      </c>
      <c r="E328" s="208" t="s">
        <v>1</v>
      </c>
      <c r="F328" s="209" t="s">
        <v>155</v>
      </c>
      <c r="G328" s="207"/>
      <c r="H328" s="210">
        <v>18</v>
      </c>
      <c r="I328" s="207"/>
      <c r="J328" s="207"/>
      <c r="K328" s="207"/>
      <c r="L328" s="212"/>
      <c r="M328" s="213"/>
      <c r="N328" s="214"/>
      <c r="O328" s="214"/>
      <c r="P328" s="214"/>
      <c r="Q328" s="214"/>
      <c r="R328" s="214"/>
      <c r="S328" s="214"/>
      <c r="T328" s="215"/>
      <c r="AT328" s="216" t="s">
        <v>135</v>
      </c>
      <c r="AU328" s="216" t="s">
        <v>82</v>
      </c>
      <c r="AV328" s="13" t="s">
        <v>84</v>
      </c>
      <c r="AW328" s="13" t="s">
        <v>30</v>
      </c>
      <c r="AX328" s="13" t="s">
        <v>74</v>
      </c>
      <c r="AY328" s="216" t="s">
        <v>125</v>
      </c>
    </row>
    <row r="329" spans="1:65" s="12" customFormat="1">
      <c r="B329" s="196"/>
      <c r="C329" s="197"/>
      <c r="D329" s="191" t="s">
        <v>135</v>
      </c>
      <c r="E329" s="198" t="s">
        <v>1</v>
      </c>
      <c r="F329" s="199" t="s">
        <v>1438</v>
      </c>
      <c r="G329" s="197"/>
      <c r="H329" s="198" t="s">
        <v>1</v>
      </c>
      <c r="I329" s="197"/>
      <c r="J329" s="197"/>
      <c r="K329" s="197"/>
      <c r="L329" s="201"/>
      <c r="M329" s="202"/>
      <c r="N329" s="203"/>
      <c r="O329" s="203"/>
      <c r="P329" s="203"/>
      <c r="Q329" s="203"/>
      <c r="R329" s="203"/>
      <c r="S329" s="203"/>
      <c r="T329" s="204"/>
      <c r="AT329" s="205" t="s">
        <v>135</v>
      </c>
      <c r="AU329" s="205" t="s">
        <v>82</v>
      </c>
      <c r="AV329" s="12" t="s">
        <v>82</v>
      </c>
      <c r="AW329" s="12" t="s">
        <v>30</v>
      </c>
      <c r="AX329" s="12" t="s">
        <v>74</v>
      </c>
      <c r="AY329" s="205" t="s">
        <v>125</v>
      </c>
    </row>
    <row r="330" spans="1:65" s="13" customFormat="1">
      <c r="B330" s="206"/>
      <c r="C330" s="207"/>
      <c r="D330" s="191" t="s">
        <v>135</v>
      </c>
      <c r="E330" s="208" t="s">
        <v>1</v>
      </c>
      <c r="F330" s="209" t="s">
        <v>1502</v>
      </c>
      <c r="G330" s="207"/>
      <c r="H330" s="210">
        <v>64</v>
      </c>
      <c r="I330" s="207"/>
      <c r="J330" s="207"/>
      <c r="K330" s="207"/>
      <c r="L330" s="212"/>
      <c r="M330" s="213"/>
      <c r="N330" s="214"/>
      <c r="O330" s="214"/>
      <c r="P330" s="214"/>
      <c r="Q330" s="214"/>
      <c r="R330" s="214"/>
      <c r="S330" s="214"/>
      <c r="T330" s="215"/>
      <c r="AT330" s="216" t="s">
        <v>135</v>
      </c>
      <c r="AU330" s="216" t="s">
        <v>82</v>
      </c>
      <c r="AV330" s="13" t="s">
        <v>84</v>
      </c>
      <c r="AW330" s="13" t="s">
        <v>30</v>
      </c>
      <c r="AX330" s="13" t="s">
        <v>74</v>
      </c>
      <c r="AY330" s="216" t="s">
        <v>125</v>
      </c>
    </row>
    <row r="331" spans="1:65" s="12" customFormat="1">
      <c r="B331" s="196"/>
      <c r="C331" s="197"/>
      <c r="D331" s="191" t="s">
        <v>135</v>
      </c>
      <c r="E331" s="198" t="s">
        <v>1</v>
      </c>
      <c r="F331" s="199" t="s">
        <v>1452</v>
      </c>
      <c r="G331" s="197"/>
      <c r="H331" s="198" t="s">
        <v>1</v>
      </c>
      <c r="I331" s="197"/>
      <c r="J331" s="197"/>
      <c r="K331" s="197"/>
      <c r="L331" s="201"/>
      <c r="M331" s="202"/>
      <c r="N331" s="203"/>
      <c r="O331" s="203"/>
      <c r="P331" s="203"/>
      <c r="Q331" s="203"/>
      <c r="R331" s="203"/>
      <c r="S331" s="203"/>
      <c r="T331" s="204"/>
      <c r="AT331" s="205" t="s">
        <v>135</v>
      </c>
      <c r="AU331" s="205" t="s">
        <v>82</v>
      </c>
      <c r="AV331" s="12" t="s">
        <v>82</v>
      </c>
      <c r="AW331" s="12" t="s">
        <v>30</v>
      </c>
      <c r="AX331" s="12" t="s">
        <v>74</v>
      </c>
      <c r="AY331" s="205" t="s">
        <v>125</v>
      </c>
    </row>
    <row r="332" spans="1:65" s="13" customFormat="1">
      <c r="B332" s="206"/>
      <c r="C332" s="207"/>
      <c r="D332" s="191" t="s">
        <v>135</v>
      </c>
      <c r="E332" s="208" t="s">
        <v>1</v>
      </c>
      <c r="F332" s="209" t="s">
        <v>1503</v>
      </c>
      <c r="G332" s="207"/>
      <c r="H332" s="210">
        <v>16</v>
      </c>
      <c r="I332" s="207"/>
      <c r="J332" s="207"/>
      <c r="K332" s="207"/>
      <c r="L332" s="212"/>
      <c r="M332" s="213"/>
      <c r="N332" s="214"/>
      <c r="O332" s="214"/>
      <c r="P332" s="214"/>
      <c r="Q332" s="214"/>
      <c r="R332" s="214"/>
      <c r="S332" s="214"/>
      <c r="T332" s="215"/>
      <c r="AT332" s="216" t="s">
        <v>135</v>
      </c>
      <c r="AU332" s="216" t="s">
        <v>82</v>
      </c>
      <c r="AV332" s="13" t="s">
        <v>84</v>
      </c>
      <c r="AW332" s="13" t="s">
        <v>30</v>
      </c>
      <c r="AX332" s="13" t="s">
        <v>74</v>
      </c>
      <c r="AY332" s="216" t="s">
        <v>125</v>
      </c>
    </row>
    <row r="333" spans="1:65" s="12" customFormat="1">
      <c r="B333" s="196"/>
      <c r="C333" s="197"/>
      <c r="D333" s="191" t="s">
        <v>135</v>
      </c>
      <c r="E333" s="198" t="s">
        <v>1</v>
      </c>
      <c r="F333" s="199" t="s">
        <v>1453</v>
      </c>
      <c r="G333" s="197"/>
      <c r="H333" s="198" t="s">
        <v>1</v>
      </c>
      <c r="I333" s="197"/>
      <c r="J333" s="197"/>
      <c r="K333" s="197"/>
      <c r="L333" s="201"/>
      <c r="M333" s="202"/>
      <c r="N333" s="203"/>
      <c r="O333" s="203"/>
      <c r="P333" s="203"/>
      <c r="Q333" s="203"/>
      <c r="R333" s="203"/>
      <c r="S333" s="203"/>
      <c r="T333" s="204"/>
      <c r="AT333" s="205" t="s">
        <v>135</v>
      </c>
      <c r="AU333" s="205" t="s">
        <v>82</v>
      </c>
      <c r="AV333" s="12" t="s">
        <v>82</v>
      </c>
      <c r="AW333" s="12" t="s">
        <v>30</v>
      </c>
      <c r="AX333" s="12" t="s">
        <v>74</v>
      </c>
      <c r="AY333" s="205" t="s">
        <v>125</v>
      </c>
    </row>
    <row r="334" spans="1:65" s="13" customFormat="1">
      <c r="B334" s="206"/>
      <c r="C334" s="207"/>
      <c r="D334" s="191" t="s">
        <v>135</v>
      </c>
      <c r="E334" s="208" t="s">
        <v>1</v>
      </c>
      <c r="F334" s="209" t="s">
        <v>1481</v>
      </c>
      <c r="G334" s="207"/>
      <c r="H334" s="210">
        <v>36</v>
      </c>
      <c r="I334" s="207"/>
      <c r="J334" s="207"/>
      <c r="K334" s="207"/>
      <c r="L334" s="212"/>
      <c r="M334" s="213"/>
      <c r="N334" s="214"/>
      <c r="O334" s="214"/>
      <c r="P334" s="214"/>
      <c r="Q334" s="214"/>
      <c r="R334" s="214"/>
      <c r="S334" s="214"/>
      <c r="T334" s="215"/>
      <c r="AT334" s="216" t="s">
        <v>135</v>
      </c>
      <c r="AU334" s="216" t="s">
        <v>82</v>
      </c>
      <c r="AV334" s="13" t="s">
        <v>84</v>
      </c>
      <c r="AW334" s="13" t="s">
        <v>30</v>
      </c>
      <c r="AX334" s="13" t="s">
        <v>74</v>
      </c>
      <c r="AY334" s="216" t="s">
        <v>125</v>
      </c>
    </row>
    <row r="335" spans="1:65" s="12" customFormat="1">
      <c r="B335" s="196"/>
      <c r="C335" s="197"/>
      <c r="D335" s="191" t="s">
        <v>135</v>
      </c>
      <c r="E335" s="198" t="s">
        <v>1</v>
      </c>
      <c r="F335" s="199" t="s">
        <v>1485</v>
      </c>
      <c r="G335" s="197"/>
      <c r="H335" s="198" t="s">
        <v>1</v>
      </c>
      <c r="I335" s="197"/>
      <c r="J335" s="197"/>
      <c r="K335" s="197"/>
      <c r="L335" s="201"/>
      <c r="M335" s="202"/>
      <c r="N335" s="203"/>
      <c r="O335" s="203"/>
      <c r="P335" s="203"/>
      <c r="Q335" s="203"/>
      <c r="R335" s="203"/>
      <c r="S335" s="203"/>
      <c r="T335" s="204"/>
      <c r="AT335" s="205" t="s">
        <v>135</v>
      </c>
      <c r="AU335" s="205" t="s">
        <v>82</v>
      </c>
      <c r="AV335" s="12" t="s">
        <v>82</v>
      </c>
      <c r="AW335" s="12" t="s">
        <v>30</v>
      </c>
      <c r="AX335" s="12" t="s">
        <v>74</v>
      </c>
      <c r="AY335" s="205" t="s">
        <v>125</v>
      </c>
    </row>
    <row r="336" spans="1:65" s="13" customFormat="1">
      <c r="B336" s="206"/>
      <c r="C336" s="207"/>
      <c r="D336" s="191" t="s">
        <v>135</v>
      </c>
      <c r="E336" s="208" t="s">
        <v>1</v>
      </c>
      <c r="F336" s="209" t="s">
        <v>1504</v>
      </c>
      <c r="G336" s="207"/>
      <c r="H336" s="210">
        <v>130.54400000000001</v>
      </c>
      <c r="I336" s="207"/>
      <c r="J336" s="207"/>
      <c r="K336" s="207"/>
      <c r="L336" s="212"/>
      <c r="M336" s="213"/>
      <c r="N336" s="214"/>
      <c r="O336" s="214"/>
      <c r="P336" s="214"/>
      <c r="Q336" s="214"/>
      <c r="R336" s="214"/>
      <c r="S336" s="214"/>
      <c r="T336" s="215"/>
      <c r="AT336" s="216" t="s">
        <v>135</v>
      </c>
      <c r="AU336" s="216" t="s">
        <v>82</v>
      </c>
      <c r="AV336" s="13" t="s">
        <v>84</v>
      </c>
      <c r="AW336" s="13" t="s">
        <v>30</v>
      </c>
      <c r="AX336" s="13" t="s">
        <v>74</v>
      </c>
      <c r="AY336" s="216" t="s">
        <v>125</v>
      </c>
    </row>
    <row r="337" spans="1:65" s="13" customFormat="1">
      <c r="B337" s="206"/>
      <c r="C337" s="207"/>
      <c r="D337" s="191" t="s">
        <v>135</v>
      </c>
      <c r="E337" s="208" t="s">
        <v>1</v>
      </c>
      <c r="F337" s="209" t="s">
        <v>1505</v>
      </c>
      <c r="G337" s="207"/>
      <c r="H337" s="210">
        <v>1.456</v>
      </c>
      <c r="I337" s="207"/>
      <c r="J337" s="207"/>
      <c r="K337" s="207"/>
      <c r="L337" s="212"/>
      <c r="M337" s="213"/>
      <c r="N337" s="214"/>
      <c r="O337" s="214"/>
      <c r="P337" s="214"/>
      <c r="Q337" s="214"/>
      <c r="R337" s="214"/>
      <c r="S337" s="214"/>
      <c r="T337" s="215"/>
      <c r="AT337" s="216" t="s">
        <v>135</v>
      </c>
      <c r="AU337" s="216" t="s">
        <v>82</v>
      </c>
      <c r="AV337" s="13" t="s">
        <v>84</v>
      </c>
      <c r="AW337" s="13" t="s">
        <v>30</v>
      </c>
      <c r="AX337" s="13" t="s">
        <v>74</v>
      </c>
      <c r="AY337" s="216" t="s">
        <v>125</v>
      </c>
    </row>
    <row r="338" spans="1:65" s="13" customFormat="1">
      <c r="B338" s="206"/>
      <c r="C338" s="207"/>
      <c r="D338" s="191" t="s">
        <v>135</v>
      </c>
      <c r="E338" s="208" t="s">
        <v>1</v>
      </c>
      <c r="F338" s="209" t="s">
        <v>1506</v>
      </c>
      <c r="G338" s="207"/>
      <c r="H338" s="210">
        <v>145.304</v>
      </c>
      <c r="I338" s="207"/>
      <c r="J338" s="207"/>
      <c r="K338" s="207"/>
      <c r="L338" s="212"/>
      <c r="M338" s="213"/>
      <c r="N338" s="214"/>
      <c r="O338" s="214"/>
      <c r="P338" s="214"/>
      <c r="Q338" s="214"/>
      <c r="R338" s="214"/>
      <c r="S338" s="214"/>
      <c r="T338" s="215"/>
      <c r="AT338" s="216" t="s">
        <v>135</v>
      </c>
      <c r="AU338" s="216" t="s">
        <v>82</v>
      </c>
      <c r="AV338" s="13" t="s">
        <v>84</v>
      </c>
      <c r="AW338" s="13" t="s">
        <v>30</v>
      </c>
      <c r="AX338" s="13" t="s">
        <v>74</v>
      </c>
      <c r="AY338" s="216" t="s">
        <v>125</v>
      </c>
    </row>
    <row r="339" spans="1:65" s="13" customFormat="1">
      <c r="B339" s="206"/>
      <c r="C339" s="207"/>
      <c r="D339" s="191" t="s">
        <v>135</v>
      </c>
      <c r="E339" s="208" t="s">
        <v>1</v>
      </c>
      <c r="F339" s="209" t="s">
        <v>1507</v>
      </c>
      <c r="G339" s="207"/>
      <c r="H339" s="210">
        <v>0.69599999999999995</v>
      </c>
      <c r="I339" s="207"/>
      <c r="J339" s="207"/>
      <c r="K339" s="207"/>
      <c r="L339" s="212"/>
      <c r="M339" s="213"/>
      <c r="N339" s="214"/>
      <c r="O339" s="214"/>
      <c r="P339" s="214"/>
      <c r="Q339" s="214"/>
      <c r="R339" s="214"/>
      <c r="S339" s="214"/>
      <c r="T339" s="215"/>
      <c r="AT339" s="216" t="s">
        <v>135</v>
      </c>
      <c r="AU339" s="216" t="s">
        <v>82</v>
      </c>
      <c r="AV339" s="13" t="s">
        <v>84</v>
      </c>
      <c r="AW339" s="13" t="s">
        <v>30</v>
      </c>
      <c r="AX339" s="13" t="s">
        <v>74</v>
      </c>
      <c r="AY339" s="216" t="s">
        <v>125</v>
      </c>
    </row>
    <row r="340" spans="1:65" s="14" customFormat="1">
      <c r="B340" s="217"/>
      <c r="C340" s="218"/>
      <c r="D340" s="191" t="s">
        <v>135</v>
      </c>
      <c r="E340" s="219" t="s">
        <v>1</v>
      </c>
      <c r="F340" s="220" t="s">
        <v>138</v>
      </c>
      <c r="G340" s="218"/>
      <c r="H340" s="221">
        <v>468</v>
      </c>
      <c r="I340" s="218"/>
      <c r="J340" s="218"/>
      <c r="K340" s="218"/>
      <c r="L340" s="223"/>
      <c r="M340" s="224"/>
      <c r="N340" s="225"/>
      <c r="O340" s="225"/>
      <c r="P340" s="225"/>
      <c r="Q340" s="225"/>
      <c r="R340" s="225"/>
      <c r="S340" s="225"/>
      <c r="T340" s="226"/>
      <c r="AT340" s="227" t="s">
        <v>135</v>
      </c>
      <c r="AU340" s="227" t="s">
        <v>82</v>
      </c>
      <c r="AV340" s="14" t="s">
        <v>132</v>
      </c>
      <c r="AW340" s="14" t="s">
        <v>30</v>
      </c>
      <c r="AX340" s="14" t="s">
        <v>82</v>
      </c>
      <c r="AY340" s="227" t="s">
        <v>125</v>
      </c>
    </row>
    <row r="341" spans="1:65" s="12" customFormat="1">
      <c r="B341" s="196"/>
      <c r="C341" s="197"/>
      <c r="D341" s="191" t="s">
        <v>135</v>
      </c>
      <c r="E341" s="198" t="s">
        <v>1</v>
      </c>
      <c r="F341" s="199" t="s">
        <v>139</v>
      </c>
      <c r="G341" s="197"/>
      <c r="H341" s="198" t="s">
        <v>1</v>
      </c>
      <c r="I341" s="197"/>
      <c r="J341" s="197"/>
      <c r="K341" s="197"/>
      <c r="L341" s="201"/>
      <c r="M341" s="202"/>
      <c r="N341" s="203"/>
      <c r="O341" s="203"/>
      <c r="P341" s="203"/>
      <c r="Q341" s="203"/>
      <c r="R341" s="203"/>
      <c r="S341" s="203"/>
      <c r="T341" s="204"/>
      <c r="AT341" s="205" t="s">
        <v>135</v>
      </c>
      <c r="AU341" s="205" t="s">
        <v>82</v>
      </c>
      <c r="AV341" s="12" t="s">
        <v>82</v>
      </c>
      <c r="AW341" s="12" t="s">
        <v>30</v>
      </c>
      <c r="AX341" s="12" t="s">
        <v>74</v>
      </c>
      <c r="AY341" s="205" t="s">
        <v>125</v>
      </c>
    </row>
    <row r="342" spans="1:65" s="2" customFormat="1" ht="24.2" customHeight="1">
      <c r="A342" s="33"/>
      <c r="B342" s="34"/>
      <c r="C342" s="177" t="s">
        <v>264</v>
      </c>
      <c r="D342" s="177" t="s">
        <v>126</v>
      </c>
      <c r="E342" s="178" t="s">
        <v>480</v>
      </c>
      <c r="F342" s="179" t="s">
        <v>481</v>
      </c>
      <c r="G342" s="180" t="s">
        <v>159</v>
      </c>
      <c r="H342" s="181">
        <v>150</v>
      </c>
      <c r="I342" s="241"/>
      <c r="J342" s="183">
        <f>ROUND(I342*H342,2)</f>
        <v>0</v>
      </c>
      <c r="K342" s="179" t="s">
        <v>130</v>
      </c>
      <c r="L342" s="184"/>
      <c r="M342" s="185" t="s">
        <v>1</v>
      </c>
      <c r="N342" s="186" t="s">
        <v>39</v>
      </c>
      <c r="O342" s="70"/>
      <c r="P342" s="187">
        <f>O342*H342</f>
        <v>0</v>
      </c>
      <c r="Q342" s="187">
        <v>9.0000000000000006E-5</v>
      </c>
      <c r="R342" s="187">
        <f>Q342*H342</f>
        <v>1.3500000000000002E-2</v>
      </c>
      <c r="S342" s="187">
        <v>0</v>
      </c>
      <c r="T342" s="188">
        <f>S342*H342</f>
        <v>0</v>
      </c>
      <c r="U342" s="33"/>
      <c r="V342" s="33"/>
      <c r="W342" s="33"/>
      <c r="X342" s="33"/>
      <c r="Y342" s="33"/>
      <c r="Z342" s="33"/>
      <c r="AA342" s="33"/>
      <c r="AB342" s="33"/>
      <c r="AC342" s="33"/>
      <c r="AD342" s="33"/>
      <c r="AE342" s="33"/>
      <c r="AR342" s="189" t="s">
        <v>131</v>
      </c>
      <c r="AT342" s="189" t="s">
        <v>126</v>
      </c>
      <c r="AU342" s="189" t="s">
        <v>82</v>
      </c>
      <c r="AY342" s="16" t="s">
        <v>125</v>
      </c>
      <c r="BE342" s="190">
        <f>IF(N342="základní",J342,0)</f>
        <v>0</v>
      </c>
      <c r="BF342" s="190">
        <f>IF(N342="snížená",J342,0)</f>
        <v>0</v>
      </c>
      <c r="BG342" s="190">
        <f>IF(N342="zákl. přenesená",J342,0)</f>
        <v>0</v>
      </c>
      <c r="BH342" s="190">
        <f>IF(N342="sníž. přenesená",J342,0)</f>
        <v>0</v>
      </c>
      <c r="BI342" s="190">
        <f>IF(N342="nulová",J342,0)</f>
        <v>0</v>
      </c>
      <c r="BJ342" s="16" t="s">
        <v>82</v>
      </c>
      <c r="BK342" s="190">
        <f>ROUND(I342*H342,2)</f>
        <v>0</v>
      </c>
      <c r="BL342" s="16" t="s">
        <v>132</v>
      </c>
      <c r="BM342" s="189" t="s">
        <v>1508</v>
      </c>
    </row>
    <row r="343" spans="1:65" s="2" customFormat="1">
      <c r="A343" s="33"/>
      <c r="B343" s="34"/>
      <c r="C343" s="35"/>
      <c r="D343" s="191" t="s">
        <v>134</v>
      </c>
      <c r="E343" s="35"/>
      <c r="F343" s="192" t="s">
        <v>481</v>
      </c>
      <c r="G343" s="35"/>
      <c r="H343" s="35"/>
      <c r="I343" s="35"/>
      <c r="J343" s="35"/>
      <c r="K343" s="35"/>
      <c r="L343" s="38"/>
      <c r="M343" s="194"/>
      <c r="N343" s="195"/>
      <c r="O343" s="70"/>
      <c r="P343" s="70"/>
      <c r="Q343" s="70"/>
      <c r="R343" s="70"/>
      <c r="S343" s="70"/>
      <c r="T343" s="71"/>
      <c r="U343" s="33"/>
      <c r="V343" s="33"/>
      <c r="W343" s="33"/>
      <c r="X343" s="33"/>
      <c r="Y343" s="33"/>
      <c r="Z343" s="33"/>
      <c r="AA343" s="33"/>
      <c r="AB343" s="33"/>
      <c r="AC343" s="33"/>
      <c r="AD343" s="33"/>
      <c r="AE343" s="33"/>
      <c r="AT343" s="16" t="s">
        <v>134</v>
      </c>
      <c r="AU343" s="16" t="s">
        <v>82</v>
      </c>
    </row>
    <row r="344" spans="1:65" s="12" customFormat="1">
      <c r="B344" s="196"/>
      <c r="C344" s="197"/>
      <c r="D344" s="191" t="s">
        <v>135</v>
      </c>
      <c r="E344" s="198" t="s">
        <v>1</v>
      </c>
      <c r="F344" s="199" t="s">
        <v>1466</v>
      </c>
      <c r="G344" s="197"/>
      <c r="H344" s="198" t="s">
        <v>1</v>
      </c>
      <c r="I344" s="197"/>
      <c r="J344" s="197"/>
      <c r="K344" s="197"/>
      <c r="L344" s="201"/>
      <c r="M344" s="202"/>
      <c r="N344" s="203"/>
      <c r="O344" s="203"/>
      <c r="P344" s="203"/>
      <c r="Q344" s="203"/>
      <c r="R344" s="203"/>
      <c r="S344" s="203"/>
      <c r="T344" s="204"/>
      <c r="AT344" s="205" t="s">
        <v>135</v>
      </c>
      <c r="AU344" s="205" t="s">
        <v>82</v>
      </c>
      <c r="AV344" s="12" t="s">
        <v>82</v>
      </c>
      <c r="AW344" s="12" t="s">
        <v>30</v>
      </c>
      <c r="AX344" s="12" t="s">
        <v>74</v>
      </c>
      <c r="AY344" s="205" t="s">
        <v>125</v>
      </c>
    </row>
    <row r="345" spans="1:65" s="13" customFormat="1">
      <c r="B345" s="206"/>
      <c r="C345" s="207"/>
      <c r="D345" s="191" t="s">
        <v>135</v>
      </c>
      <c r="E345" s="208" t="s">
        <v>1</v>
      </c>
      <c r="F345" s="209" t="s">
        <v>473</v>
      </c>
      <c r="G345" s="207"/>
      <c r="H345" s="210">
        <v>16</v>
      </c>
      <c r="I345" s="207"/>
      <c r="J345" s="207"/>
      <c r="K345" s="207"/>
      <c r="L345" s="212"/>
      <c r="M345" s="213"/>
      <c r="N345" s="214"/>
      <c r="O345" s="214"/>
      <c r="P345" s="214"/>
      <c r="Q345" s="214"/>
      <c r="R345" s="214"/>
      <c r="S345" s="214"/>
      <c r="T345" s="215"/>
      <c r="AT345" s="216" t="s">
        <v>135</v>
      </c>
      <c r="AU345" s="216" t="s">
        <v>82</v>
      </c>
      <c r="AV345" s="13" t="s">
        <v>84</v>
      </c>
      <c r="AW345" s="13" t="s">
        <v>30</v>
      </c>
      <c r="AX345" s="13" t="s">
        <v>74</v>
      </c>
      <c r="AY345" s="216" t="s">
        <v>125</v>
      </c>
    </row>
    <row r="346" spans="1:65" s="12" customFormat="1">
      <c r="B346" s="196"/>
      <c r="C346" s="197"/>
      <c r="D346" s="191" t="s">
        <v>135</v>
      </c>
      <c r="E346" s="198" t="s">
        <v>1</v>
      </c>
      <c r="F346" s="199" t="s">
        <v>1437</v>
      </c>
      <c r="G346" s="197"/>
      <c r="H346" s="198" t="s">
        <v>1</v>
      </c>
      <c r="I346" s="197"/>
      <c r="J346" s="197"/>
      <c r="K346" s="197"/>
      <c r="L346" s="201"/>
      <c r="M346" s="202"/>
      <c r="N346" s="203"/>
      <c r="O346" s="203"/>
      <c r="P346" s="203"/>
      <c r="Q346" s="203"/>
      <c r="R346" s="203"/>
      <c r="S346" s="203"/>
      <c r="T346" s="204"/>
      <c r="AT346" s="205" t="s">
        <v>135</v>
      </c>
      <c r="AU346" s="205" t="s">
        <v>82</v>
      </c>
      <c r="AV346" s="12" t="s">
        <v>82</v>
      </c>
      <c r="AW346" s="12" t="s">
        <v>30</v>
      </c>
      <c r="AX346" s="12" t="s">
        <v>74</v>
      </c>
      <c r="AY346" s="205" t="s">
        <v>125</v>
      </c>
    </row>
    <row r="347" spans="1:65" s="13" customFormat="1">
      <c r="B347" s="206"/>
      <c r="C347" s="207"/>
      <c r="D347" s="191" t="s">
        <v>135</v>
      </c>
      <c r="E347" s="208" t="s">
        <v>1</v>
      </c>
      <c r="F347" s="209" t="s">
        <v>155</v>
      </c>
      <c r="G347" s="207"/>
      <c r="H347" s="210">
        <v>18</v>
      </c>
      <c r="I347" s="207"/>
      <c r="J347" s="207"/>
      <c r="K347" s="207"/>
      <c r="L347" s="212"/>
      <c r="M347" s="213"/>
      <c r="N347" s="214"/>
      <c r="O347" s="214"/>
      <c r="P347" s="214"/>
      <c r="Q347" s="214"/>
      <c r="R347" s="214"/>
      <c r="S347" s="214"/>
      <c r="T347" s="215"/>
      <c r="AT347" s="216" t="s">
        <v>135</v>
      </c>
      <c r="AU347" s="216" t="s">
        <v>82</v>
      </c>
      <c r="AV347" s="13" t="s">
        <v>84</v>
      </c>
      <c r="AW347" s="13" t="s">
        <v>30</v>
      </c>
      <c r="AX347" s="13" t="s">
        <v>74</v>
      </c>
      <c r="AY347" s="216" t="s">
        <v>125</v>
      </c>
    </row>
    <row r="348" spans="1:65" s="12" customFormat="1">
      <c r="B348" s="196"/>
      <c r="C348" s="197"/>
      <c r="D348" s="191" t="s">
        <v>135</v>
      </c>
      <c r="E348" s="198" t="s">
        <v>1</v>
      </c>
      <c r="F348" s="199" t="s">
        <v>1438</v>
      </c>
      <c r="G348" s="197"/>
      <c r="H348" s="198" t="s">
        <v>1</v>
      </c>
      <c r="I348" s="197"/>
      <c r="J348" s="197"/>
      <c r="K348" s="197"/>
      <c r="L348" s="201"/>
      <c r="M348" s="202"/>
      <c r="N348" s="203"/>
      <c r="O348" s="203"/>
      <c r="P348" s="203"/>
      <c r="Q348" s="203"/>
      <c r="R348" s="203"/>
      <c r="S348" s="203"/>
      <c r="T348" s="204"/>
      <c r="AT348" s="205" t="s">
        <v>135</v>
      </c>
      <c r="AU348" s="205" t="s">
        <v>82</v>
      </c>
      <c r="AV348" s="12" t="s">
        <v>82</v>
      </c>
      <c r="AW348" s="12" t="s">
        <v>30</v>
      </c>
      <c r="AX348" s="12" t="s">
        <v>74</v>
      </c>
      <c r="AY348" s="205" t="s">
        <v>125</v>
      </c>
    </row>
    <row r="349" spans="1:65" s="13" customFormat="1">
      <c r="B349" s="206"/>
      <c r="C349" s="207"/>
      <c r="D349" s="191" t="s">
        <v>135</v>
      </c>
      <c r="E349" s="208" t="s">
        <v>1</v>
      </c>
      <c r="F349" s="209" t="s">
        <v>1502</v>
      </c>
      <c r="G349" s="207"/>
      <c r="H349" s="210">
        <v>64</v>
      </c>
      <c r="I349" s="207"/>
      <c r="J349" s="207"/>
      <c r="K349" s="207"/>
      <c r="L349" s="212"/>
      <c r="M349" s="213"/>
      <c r="N349" s="214"/>
      <c r="O349" s="214"/>
      <c r="P349" s="214"/>
      <c r="Q349" s="214"/>
      <c r="R349" s="214"/>
      <c r="S349" s="214"/>
      <c r="T349" s="215"/>
      <c r="AT349" s="216" t="s">
        <v>135</v>
      </c>
      <c r="AU349" s="216" t="s">
        <v>82</v>
      </c>
      <c r="AV349" s="13" t="s">
        <v>84</v>
      </c>
      <c r="AW349" s="13" t="s">
        <v>30</v>
      </c>
      <c r="AX349" s="13" t="s">
        <v>74</v>
      </c>
      <c r="AY349" s="216" t="s">
        <v>125</v>
      </c>
    </row>
    <row r="350" spans="1:65" s="12" customFormat="1">
      <c r="B350" s="196"/>
      <c r="C350" s="197"/>
      <c r="D350" s="191" t="s">
        <v>135</v>
      </c>
      <c r="E350" s="198" t="s">
        <v>1</v>
      </c>
      <c r="F350" s="199" t="s">
        <v>1452</v>
      </c>
      <c r="G350" s="197"/>
      <c r="H350" s="198" t="s">
        <v>1</v>
      </c>
      <c r="I350" s="197"/>
      <c r="J350" s="197"/>
      <c r="K350" s="197"/>
      <c r="L350" s="201"/>
      <c r="M350" s="202"/>
      <c r="N350" s="203"/>
      <c r="O350" s="203"/>
      <c r="P350" s="203"/>
      <c r="Q350" s="203"/>
      <c r="R350" s="203"/>
      <c r="S350" s="203"/>
      <c r="T350" s="204"/>
      <c r="AT350" s="205" t="s">
        <v>135</v>
      </c>
      <c r="AU350" s="205" t="s">
        <v>82</v>
      </c>
      <c r="AV350" s="12" t="s">
        <v>82</v>
      </c>
      <c r="AW350" s="12" t="s">
        <v>30</v>
      </c>
      <c r="AX350" s="12" t="s">
        <v>74</v>
      </c>
      <c r="AY350" s="205" t="s">
        <v>125</v>
      </c>
    </row>
    <row r="351" spans="1:65" s="13" customFormat="1">
      <c r="B351" s="206"/>
      <c r="C351" s="207"/>
      <c r="D351" s="191" t="s">
        <v>135</v>
      </c>
      <c r="E351" s="208" t="s">
        <v>1</v>
      </c>
      <c r="F351" s="209" t="s">
        <v>1503</v>
      </c>
      <c r="G351" s="207"/>
      <c r="H351" s="210">
        <v>16</v>
      </c>
      <c r="I351" s="207"/>
      <c r="J351" s="207"/>
      <c r="K351" s="207"/>
      <c r="L351" s="212"/>
      <c r="M351" s="213"/>
      <c r="N351" s="214"/>
      <c r="O351" s="214"/>
      <c r="P351" s="214"/>
      <c r="Q351" s="214"/>
      <c r="R351" s="214"/>
      <c r="S351" s="214"/>
      <c r="T351" s="215"/>
      <c r="AT351" s="216" t="s">
        <v>135</v>
      </c>
      <c r="AU351" s="216" t="s">
        <v>82</v>
      </c>
      <c r="AV351" s="13" t="s">
        <v>84</v>
      </c>
      <c r="AW351" s="13" t="s">
        <v>30</v>
      </c>
      <c r="AX351" s="13" t="s">
        <v>74</v>
      </c>
      <c r="AY351" s="216" t="s">
        <v>125</v>
      </c>
    </row>
    <row r="352" spans="1:65" s="12" customFormat="1">
      <c r="B352" s="196"/>
      <c r="C352" s="197"/>
      <c r="D352" s="191" t="s">
        <v>135</v>
      </c>
      <c r="E352" s="198" t="s">
        <v>1</v>
      </c>
      <c r="F352" s="199" t="s">
        <v>1453</v>
      </c>
      <c r="G352" s="197"/>
      <c r="H352" s="198" t="s">
        <v>1</v>
      </c>
      <c r="I352" s="197"/>
      <c r="J352" s="197"/>
      <c r="K352" s="197"/>
      <c r="L352" s="201"/>
      <c r="M352" s="202"/>
      <c r="N352" s="203"/>
      <c r="O352" s="203"/>
      <c r="P352" s="203"/>
      <c r="Q352" s="203"/>
      <c r="R352" s="203"/>
      <c r="S352" s="203"/>
      <c r="T352" s="204"/>
      <c r="AT352" s="205" t="s">
        <v>135</v>
      </c>
      <c r="AU352" s="205" t="s">
        <v>82</v>
      </c>
      <c r="AV352" s="12" t="s">
        <v>82</v>
      </c>
      <c r="AW352" s="12" t="s">
        <v>30</v>
      </c>
      <c r="AX352" s="12" t="s">
        <v>74</v>
      </c>
      <c r="AY352" s="205" t="s">
        <v>125</v>
      </c>
    </row>
    <row r="353" spans="1:65" s="13" customFormat="1">
      <c r="B353" s="206"/>
      <c r="C353" s="207"/>
      <c r="D353" s="191" t="s">
        <v>135</v>
      </c>
      <c r="E353" s="208" t="s">
        <v>1</v>
      </c>
      <c r="F353" s="209" t="s">
        <v>1481</v>
      </c>
      <c r="G353" s="207"/>
      <c r="H353" s="210">
        <v>36</v>
      </c>
      <c r="I353" s="207"/>
      <c r="J353" s="207"/>
      <c r="K353" s="207"/>
      <c r="L353" s="212"/>
      <c r="M353" s="213"/>
      <c r="N353" s="214"/>
      <c r="O353" s="214"/>
      <c r="P353" s="214"/>
      <c r="Q353" s="214"/>
      <c r="R353" s="214"/>
      <c r="S353" s="214"/>
      <c r="T353" s="215"/>
      <c r="AT353" s="216" t="s">
        <v>135</v>
      </c>
      <c r="AU353" s="216" t="s">
        <v>82</v>
      </c>
      <c r="AV353" s="13" t="s">
        <v>84</v>
      </c>
      <c r="AW353" s="13" t="s">
        <v>30</v>
      </c>
      <c r="AX353" s="13" t="s">
        <v>74</v>
      </c>
      <c r="AY353" s="216" t="s">
        <v>125</v>
      </c>
    </row>
    <row r="354" spans="1:65" s="14" customFormat="1">
      <c r="B354" s="217"/>
      <c r="C354" s="218"/>
      <c r="D354" s="191" t="s">
        <v>135</v>
      </c>
      <c r="E354" s="219" t="s">
        <v>1</v>
      </c>
      <c r="F354" s="220" t="s">
        <v>138</v>
      </c>
      <c r="G354" s="218"/>
      <c r="H354" s="221">
        <v>150</v>
      </c>
      <c r="I354" s="218"/>
      <c r="J354" s="218"/>
      <c r="K354" s="218"/>
      <c r="L354" s="223"/>
      <c r="M354" s="224"/>
      <c r="N354" s="225"/>
      <c r="O354" s="225"/>
      <c r="P354" s="225"/>
      <c r="Q354" s="225"/>
      <c r="R354" s="225"/>
      <c r="S354" s="225"/>
      <c r="T354" s="226"/>
      <c r="AT354" s="227" t="s">
        <v>135</v>
      </c>
      <c r="AU354" s="227" t="s">
        <v>82</v>
      </c>
      <c r="AV354" s="14" t="s">
        <v>132</v>
      </c>
      <c r="AW354" s="14" t="s">
        <v>30</v>
      </c>
      <c r="AX354" s="14" t="s">
        <v>82</v>
      </c>
      <c r="AY354" s="227" t="s">
        <v>125</v>
      </c>
    </row>
    <row r="355" spans="1:65" s="12" customFormat="1">
      <c r="B355" s="196"/>
      <c r="C355" s="197"/>
      <c r="D355" s="191" t="s">
        <v>135</v>
      </c>
      <c r="E355" s="198" t="s">
        <v>1</v>
      </c>
      <c r="F355" s="199" t="s">
        <v>139</v>
      </c>
      <c r="G355" s="197"/>
      <c r="H355" s="198" t="s">
        <v>1</v>
      </c>
      <c r="I355" s="197"/>
      <c r="J355" s="197"/>
      <c r="K355" s="197"/>
      <c r="L355" s="201"/>
      <c r="M355" s="202"/>
      <c r="N355" s="203"/>
      <c r="O355" s="203"/>
      <c r="P355" s="203"/>
      <c r="Q355" s="203"/>
      <c r="R355" s="203"/>
      <c r="S355" s="203"/>
      <c r="T355" s="204"/>
      <c r="AT355" s="205" t="s">
        <v>135</v>
      </c>
      <c r="AU355" s="205" t="s">
        <v>82</v>
      </c>
      <c r="AV355" s="12" t="s">
        <v>82</v>
      </c>
      <c r="AW355" s="12" t="s">
        <v>30</v>
      </c>
      <c r="AX355" s="12" t="s">
        <v>74</v>
      </c>
      <c r="AY355" s="205" t="s">
        <v>125</v>
      </c>
    </row>
    <row r="356" spans="1:65" s="2" customFormat="1" ht="16.5" customHeight="1">
      <c r="A356" s="33"/>
      <c r="B356" s="34"/>
      <c r="C356" s="177" t="s">
        <v>274</v>
      </c>
      <c r="D356" s="177" t="s">
        <v>126</v>
      </c>
      <c r="E356" s="178" t="s">
        <v>492</v>
      </c>
      <c r="F356" s="179" t="s">
        <v>493</v>
      </c>
      <c r="G356" s="180" t="s">
        <v>494</v>
      </c>
      <c r="H356" s="181">
        <v>12</v>
      </c>
      <c r="I356" s="241"/>
      <c r="J356" s="183">
        <f>ROUND(I356*H356,2)</f>
        <v>0</v>
      </c>
      <c r="K356" s="179" t="s">
        <v>130</v>
      </c>
      <c r="L356" s="184"/>
      <c r="M356" s="185" t="s">
        <v>1</v>
      </c>
      <c r="N356" s="186" t="s">
        <v>39</v>
      </c>
      <c r="O356" s="70"/>
      <c r="P356" s="187">
        <f>O356*H356</f>
        <v>0</v>
      </c>
      <c r="Q356" s="187">
        <v>1E-3</v>
      </c>
      <c r="R356" s="187">
        <f>Q356*H356</f>
        <v>1.2E-2</v>
      </c>
      <c r="S356" s="187">
        <v>0</v>
      </c>
      <c r="T356" s="188">
        <f>S356*H356</f>
        <v>0</v>
      </c>
      <c r="U356" s="33"/>
      <c r="V356" s="33"/>
      <c r="W356" s="33"/>
      <c r="X356" s="33"/>
      <c r="Y356" s="33"/>
      <c r="Z356" s="33"/>
      <c r="AA356" s="33"/>
      <c r="AB356" s="33"/>
      <c r="AC356" s="33"/>
      <c r="AD356" s="33"/>
      <c r="AE356" s="33"/>
      <c r="AR356" s="189" t="s">
        <v>131</v>
      </c>
      <c r="AT356" s="189" t="s">
        <v>126</v>
      </c>
      <c r="AU356" s="189" t="s">
        <v>82</v>
      </c>
      <c r="AY356" s="16" t="s">
        <v>125</v>
      </c>
      <c r="BE356" s="190">
        <f>IF(N356="základní",J356,0)</f>
        <v>0</v>
      </c>
      <c r="BF356" s="190">
        <f>IF(N356="snížená",J356,0)</f>
        <v>0</v>
      </c>
      <c r="BG356" s="190">
        <f>IF(N356="zákl. přenesená",J356,0)</f>
        <v>0</v>
      </c>
      <c r="BH356" s="190">
        <f>IF(N356="sníž. přenesená",J356,0)</f>
        <v>0</v>
      </c>
      <c r="BI356" s="190">
        <f>IF(N356="nulová",J356,0)</f>
        <v>0</v>
      </c>
      <c r="BJ356" s="16" t="s">
        <v>82</v>
      </c>
      <c r="BK356" s="190">
        <f>ROUND(I356*H356,2)</f>
        <v>0</v>
      </c>
      <c r="BL356" s="16" t="s">
        <v>132</v>
      </c>
      <c r="BM356" s="189" t="s">
        <v>1509</v>
      </c>
    </row>
    <row r="357" spans="1:65" s="2" customFormat="1">
      <c r="A357" s="33"/>
      <c r="B357" s="34"/>
      <c r="C357" s="35"/>
      <c r="D357" s="191" t="s">
        <v>134</v>
      </c>
      <c r="E357" s="35"/>
      <c r="F357" s="192" t="s">
        <v>493</v>
      </c>
      <c r="G357" s="35"/>
      <c r="H357" s="35"/>
      <c r="I357" s="193"/>
      <c r="J357" s="35"/>
      <c r="K357" s="35"/>
      <c r="L357" s="38"/>
      <c r="M357" s="194"/>
      <c r="N357" s="195"/>
      <c r="O357" s="70"/>
      <c r="P357" s="70"/>
      <c r="Q357" s="70"/>
      <c r="R357" s="70"/>
      <c r="S357" s="70"/>
      <c r="T357" s="71"/>
      <c r="U357" s="33"/>
      <c r="V357" s="33"/>
      <c r="W357" s="33"/>
      <c r="X357" s="33"/>
      <c r="Y357" s="33"/>
      <c r="Z357" s="33"/>
      <c r="AA357" s="33"/>
      <c r="AB357" s="33"/>
      <c r="AC357" s="33"/>
      <c r="AD357" s="33"/>
      <c r="AE357" s="33"/>
      <c r="AT357" s="16" t="s">
        <v>134</v>
      </c>
      <c r="AU357" s="16" t="s">
        <v>82</v>
      </c>
    </row>
    <row r="358" spans="1:65" s="13" customFormat="1">
      <c r="B358" s="206"/>
      <c r="C358" s="207"/>
      <c r="D358" s="191" t="s">
        <v>135</v>
      </c>
      <c r="E358" s="208" t="s">
        <v>1</v>
      </c>
      <c r="F358" s="209" t="s">
        <v>213</v>
      </c>
      <c r="G358" s="207"/>
      <c r="H358" s="210">
        <v>12</v>
      </c>
      <c r="I358" s="211"/>
      <c r="J358" s="207"/>
      <c r="K358" s="207"/>
      <c r="L358" s="212"/>
      <c r="M358" s="213"/>
      <c r="N358" s="214"/>
      <c r="O358" s="214"/>
      <c r="P358" s="214"/>
      <c r="Q358" s="214"/>
      <c r="R358" s="214"/>
      <c r="S358" s="214"/>
      <c r="T358" s="215"/>
      <c r="AT358" s="216" t="s">
        <v>135</v>
      </c>
      <c r="AU358" s="216" t="s">
        <v>82</v>
      </c>
      <c r="AV358" s="13" t="s">
        <v>84</v>
      </c>
      <c r="AW358" s="13" t="s">
        <v>30</v>
      </c>
      <c r="AX358" s="13" t="s">
        <v>74</v>
      </c>
      <c r="AY358" s="216" t="s">
        <v>125</v>
      </c>
    </row>
    <row r="359" spans="1:65" s="14" customFormat="1">
      <c r="B359" s="217"/>
      <c r="C359" s="218"/>
      <c r="D359" s="191" t="s">
        <v>135</v>
      </c>
      <c r="E359" s="219" t="s">
        <v>1</v>
      </c>
      <c r="F359" s="220" t="s">
        <v>138</v>
      </c>
      <c r="G359" s="218"/>
      <c r="H359" s="221">
        <v>12</v>
      </c>
      <c r="I359" s="222"/>
      <c r="J359" s="218"/>
      <c r="K359" s="218"/>
      <c r="L359" s="223"/>
      <c r="M359" s="224"/>
      <c r="N359" s="225"/>
      <c r="O359" s="225"/>
      <c r="P359" s="225"/>
      <c r="Q359" s="225"/>
      <c r="R359" s="225"/>
      <c r="S359" s="225"/>
      <c r="T359" s="226"/>
      <c r="AT359" s="227" t="s">
        <v>135</v>
      </c>
      <c r="AU359" s="227" t="s">
        <v>82</v>
      </c>
      <c r="AV359" s="14" t="s">
        <v>132</v>
      </c>
      <c r="AW359" s="14" t="s">
        <v>30</v>
      </c>
      <c r="AX359" s="14" t="s">
        <v>82</v>
      </c>
      <c r="AY359" s="227" t="s">
        <v>125</v>
      </c>
    </row>
    <row r="360" spans="1:65" s="12" customFormat="1">
      <c r="B360" s="196"/>
      <c r="C360" s="197"/>
      <c r="D360" s="191" t="s">
        <v>135</v>
      </c>
      <c r="E360" s="198" t="s">
        <v>1</v>
      </c>
      <c r="F360" s="199" t="s">
        <v>139</v>
      </c>
      <c r="G360" s="197"/>
      <c r="H360" s="198" t="s">
        <v>1</v>
      </c>
      <c r="I360" s="200"/>
      <c r="J360" s="197"/>
      <c r="K360" s="197"/>
      <c r="L360" s="201"/>
      <c r="M360" s="202"/>
      <c r="N360" s="203"/>
      <c r="O360" s="203"/>
      <c r="P360" s="203"/>
      <c r="Q360" s="203"/>
      <c r="R360" s="203"/>
      <c r="S360" s="203"/>
      <c r="T360" s="204"/>
      <c r="AT360" s="205" t="s">
        <v>135</v>
      </c>
      <c r="AU360" s="205" t="s">
        <v>82</v>
      </c>
      <c r="AV360" s="12" t="s">
        <v>82</v>
      </c>
      <c r="AW360" s="12" t="s">
        <v>30</v>
      </c>
      <c r="AX360" s="12" t="s">
        <v>74</v>
      </c>
      <c r="AY360" s="205" t="s">
        <v>125</v>
      </c>
    </row>
    <row r="361" spans="1:65" s="11" customFormat="1" ht="25.9" customHeight="1">
      <c r="B361" s="163"/>
      <c r="C361" s="164"/>
      <c r="D361" s="165" t="s">
        <v>73</v>
      </c>
      <c r="E361" s="166" t="s">
        <v>126</v>
      </c>
      <c r="F361" s="166" t="s">
        <v>498</v>
      </c>
      <c r="G361" s="164"/>
      <c r="H361" s="164"/>
      <c r="I361" s="167"/>
      <c r="J361" s="168">
        <f>BK361</f>
        <v>0</v>
      </c>
      <c r="K361" s="164"/>
      <c r="L361" s="169"/>
      <c r="M361" s="170"/>
      <c r="N361" s="171"/>
      <c r="O361" s="171"/>
      <c r="P361" s="172">
        <f>SUM(P362:P548)</f>
        <v>0</v>
      </c>
      <c r="Q361" s="171"/>
      <c r="R361" s="172">
        <f>SUM(R362:R548)</f>
        <v>4725.6078200000002</v>
      </c>
      <c r="S361" s="171"/>
      <c r="T361" s="173">
        <f>SUM(T362:T548)</f>
        <v>0</v>
      </c>
      <c r="AR361" s="174" t="s">
        <v>156</v>
      </c>
      <c r="AT361" s="175" t="s">
        <v>73</v>
      </c>
      <c r="AU361" s="175" t="s">
        <v>74</v>
      </c>
      <c r="AY361" s="174" t="s">
        <v>125</v>
      </c>
      <c r="BK361" s="176">
        <f>SUM(BK362:BK548)</f>
        <v>0</v>
      </c>
    </row>
    <row r="362" spans="1:65" s="2" customFormat="1" ht="24.2" customHeight="1">
      <c r="A362" s="33"/>
      <c r="B362" s="34"/>
      <c r="C362" s="177" t="s">
        <v>280</v>
      </c>
      <c r="D362" s="177" t="s">
        <v>126</v>
      </c>
      <c r="E362" s="178" t="s">
        <v>569</v>
      </c>
      <c r="F362" s="179" t="s">
        <v>570</v>
      </c>
      <c r="G362" s="180" t="s">
        <v>159</v>
      </c>
      <c r="H362" s="181">
        <v>2</v>
      </c>
      <c r="I362" s="182"/>
      <c r="J362" s="183">
        <f>ROUND(I362*H362,2)</f>
        <v>0</v>
      </c>
      <c r="K362" s="179" t="s">
        <v>130</v>
      </c>
      <c r="L362" s="184"/>
      <c r="M362" s="185" t="s">
        <v>1</v>
      </c>
      <c r="N362" s="186" t="s">
        <v>39</v>
      </c>
      <c r="O362" s="70"/>
      <c r="P362" s="187">
        <f>O362*H362</f>
        <v>0</v>
      </c>
      <c r="Q362" s="187">
        <v>3.9789999999999999E-2</v>
      </c>
      <c r="R362" s="187">
        <f>Q362*H362</f>
        <v>7.9579999999999998E-2</v>
      </c>
      <c r="S362" s="187">
        <v>0</v>
      </c>
      <c r="T362" s="188">
        <f>S362*H362</f>
        <v>0</v>
      </c>
      <c r="U362" s="33"/>
      <c r="V362" s="33"/>
      <c r="W362" s="33"/>
      <c r="X362" s="33"/>
      <c r="Y362" s="33"/>
      <c r="Z362" s="33"/>
      <c r="AA362" s="33"/>
      <c r="AB362" s="33"/>
      <c r="AC362" s="33"/>
      <c r="AD362" s="33"/>
      <c r="AE362" s="33"/>
      <c r="AR362" s="189" t="s">
        <v>131</v>
      </c>
      <c r="AT362" s="189" t="s">
        <v>126</v>
      </c>
      <c r="AU362" s="189" t="s">
        <v>82</v>
      </c>
      <c r="AY362" s="16" t="s">
        <v>125</v>
      </c>
      <c r="BE362" s="190">
        <f>IF(N362="základní",J362,0)</f>
        <v>0</v>
      </c>
      <c r="BF362" s="190">
        <f>IF(N362="snížená",J362,0)</f>
        <v>0</v>
      </c>
      <c r="BG362" s="190">
        <f>IF(N362="zákl. přenesená",J362,0)</f>
        <v>0</v>
      </c>
      <c r="BH362" s="190">
        <f>IF(N362="sníž. přenesená",J362,0)</f>
        <v>0</v>
      </c>
      <c r="BI362" s="190">
        <f>IF(N362="nulová",J362,0)</f>
        <v>0</v>
      </c>
      <c r="BJ362" s="16" t="s">
        <v>82</v>
      </c>
      <c r="BK362" s="190">
        <f>ROUND(I362*H362,2)</f>
        <v>0</v>
      </c>
      <c r="BL362" s="16" t="s">
        <v>132</v>
      </c>
      <c r="BM362" s="189" t="s">
        <v>1510</v>
      </c>
    </row>
    <row r="363" spans="1:65" s="2" customFormat="1" ht="19.5">
      <c r="A363" s="33"/>
      <c r="B363" s="34"/>
      <c r="C363" s="35"/>
      <c r="D363" s="191" t="s">
        <v>134</v>
      </c>
      <c r="E363" s="35"/>
      <c r="F363" s="192" t="s">
        <v>570</v>
      </c>
      <c r="G363" s="35"/>
      <c r="H363" s="35"/>
      <c r="I363" s="193"/>
      <c r="J363" s="35"/>
      <c r="K363" s="35"/>
      <c r="L363" s="38"/>
      <c r="M363" s="194"/>
      <c r="N363" s="195"/>
      <c r="O363" s="70"/>
      <c r="P363" s="70"/>
      <c r="Q363" s="70"/>
      <c r="R363" s="70"/>
      <c r="S363" s="70"/>
      <c r="T363" s="71"/>
      <c r="U363" s="33"/>
      <c r="V363" s="33"/>
      <c r="W363" s="33"/>
      <c r="X363" s="33"/>
      <c r="Y363" s="33"/>
      <c r="Z363" s="33"/>
      <c r="AA363" s="33"/>
      <c r="AB363" s="33"/>
      <c r="AC363" s="33"/>
      <c r="AD363" s="33"/>
      <c r="AE363" s="33"/>
      <c r="AT363" s="16" t="s">
        <v>134</v>
      </c>
      <c r="AU363" s="16" t="s">
        <v>82</v>
      </c>
    </row>
    <row r="364" spans="1:65" s="12" customFormat="1">
      <c r="B364" s="196"/>
      <c r="C364" s="197"/>
      <c r="D364" s="191" t="s">
        <v>135</v>
      </c>
      <c r="E364" s="198" t="s">
        <v>1</v>
      </c>
      <c r="F364" s="199" t="s">
        <v>1511</v>
      </c>
      <c r="G364" s="197"/>
      <c r="H364" s="198" t="s">
        <v>1</v>
      </c>
      <c r="I364" s="200"/>
      <c r="J364" s="197"/>
      <c r="K364" s="197"/>
      <c r="L364" s="201"/>
      <c r="M364" s="202"/>
      <c r="N364" s="203"/>
      <c r="O364" s="203"/>
      <c r="P364" s="203"/>
      <c r="Q364" s="203"/>
      <c r="R364" s="203"/>
      <c r="S364" s="203"/>
      <c r="T364" s="204"/>
      <c r="AT364" s="205" t="s">
        <v>135</v>
      </c>
      <c r="AU364" s="205" t="s">
        <v>82</v>
      </c>
      <c r="AV364" s="12" t="s">
        <v>82</v>
      </c>
      <c r="AW364" s="12" t="s">
        <v>30</v>
      </c>
      <c r="AX364" s="12" t="s">
        <v>74</v>
      </c>
      <c r="AY364" s="205" t="s">
        <v>125</v>
      </c>
    </row>
    <row r="365" spans="1:65" s="13" customFormat="1">
      <c r="B365" s="206"/>
      <c r="C365" s="207"/>
      <c r="D365" s="191" t="s">
        <v>135</v>
      </c>
      <c r="E365" s="208" t="s">
        <v>1</v>
      </c>
      <c r="F365" s="209" t="s">
        <v>232</v>
      </c>
      <c r="G365" s="207"/>
      <c r="H365" s="210">
        <v>2</v>
      </c>
      <c r="I365" s="211"/>
      <c r="J365" s="207"/>
      <c r="K365" s="207"/>
      <c r="L365" s="212"/>
      <c r="M365" s="213"/>
      <c r="N365" s="214"/>
      <c r="O365" s="214"/>
      <c r="P365" s="214"/>
      <c r="Q365" s="214"/>
      <c r="R365" s="214"/>
      <c r="S365" s="214"/>
      <c r="T365" s="215"/>
      <c r="AT365" s="216" t="s">
        <v>135</v>
      </c>
      <c r="AU365" s="216" t="s">
        <v>82</v>
      </c>
      <c r="AV365" s="13" t="s">
        <v>84</v>
      </c>
      <c r="AW365" s="13" t="s">
        <v>30</v>
      </c>
      <c r="AX365" s="13" t="s">
        <v>74</v>
      </c>
      <c r="AY365" s="216" t="s">
        <v>125</v>
      </c>
    </row>
    <row r="366" spans="1:65" s="14" customFormat="1">
      <c r="B366" s="217"/>
      <c r="C366" s="218"/>
      <c r="D366" s="191" t="s">
        <v>135</v>
      </c>
      <c r="E366" s="219" t="s">
        <v>1</v>
      </c>
      <c r="F366" s="220" t="s">
        <v>138</v>
      </c>
      <c r="G366" s="218"/>
      <c r="H366" s="221">
        <v>2</v>
      </c>
      <c r="I366" s="222"/>
      <c r="J366" s="218"/>
      <c r="K366" s="218"/>
      <c r="L366" s="223"/>
      <c r="M366" s="224"/>
      <c r="N366" s="225"/>
      <c r="O366" s="225"/>
      <c r="P366" s="225"/>
      <c r="Q366" s="225"/>
      <c r="R366" s="225"/>
      <c r="S366" s="225"/>
      <c r="T366" s="226"/>
      <c r="AT366" s="227" t="s">
        <v>135</v>
      </c>
      <c r="AU366" s="227" t="s">
        <v>82</v>
      </c>
      <c r="AV366" s="14" t="s">
        <v>132</v>
      </c>
      <c r="AW366" s="14" t="s">
        <v>30</v>
      </c>
      <c r="AX366" s="14" t="s">
        <v>82</v>
      </c>
      <c r="AY366" s="227" t="s">
        <v>125</v>
      </c>
    </row>
    <row r="367" spans="1:65" s="2" customFormat="1" ht="24.2" customHeight="1">
      <c r="A367" s="33"/>
      <c r="B367" s="34"/>
      <c r="C367" s="177" t="s">
        <v>284</v>
      </c>
      <c r="D367" s="177" t="s">
        <v>126</v>
      </c>
      <c r="E367" s="178" t="s">
        <v>573</v>
      </c>
      <c r="F367" s="179" t="s">
        <v>574</v>
      </c>
      <c r="G367" s="180" t="s">
        <v>159</v>
      </c>
      <c r="H367" s="181">
        <v>4</v>
      </c>
      <c r="I367" s="182"/>
      <c r="J367" s="183">
        <f>ROUND(I367*H367,2)</f>
        <v>0</v>
      </c>
      <c r="K367" s="179" t="s">
        <v>130</v>
      </c>
      <c r="L367" s="184"/>
      <c r="M367" s="185" t="s">
        <v>1</v>
      </c>
      <c r="N367" s="186" t="s">
        <v>39</v>
      </c>
      <c r="O367" s="70"/>
      <c r="P367" s="187">
        <f>O367*H367</f>
        <v>0</v>
      </c>
      <c r="Q367" s="187">
        <v>3.9789999999999999E-2</v>
      </c>
      <c r="R367" s="187">
        <f>Q367*H367</f>
        <v>0.15916</v>
      </c>
      <c r="S367" s="187">
        <v>0</v>
      </c>
      <c r="T367" s="188">
        <f>S367*H367</f>
        <v>0</v>
      </c>
      <c r="U367" s="33"/>
      <c r="V367" s="33"/>
      <c r="W367" s="33"/>
      <c r="X367" s="33"/>
      <c r="Y367" s="33"/>
      <c r="Z367" s="33"/>
      <c r="AA367" s="33"/>
      <c r="AB367" s="33"/>
      <c r="AC367" s="33"/>
      <c r="AD367" s="33"/>
      <c r="AE367" s="33"/>
      <c r="AR367" s="189" t="s">
        <v>131</v>
      </c>
      <c r="AT367" s="189" t="s">
        <v>126</v>
      </c>
      <c r="AU367" s="189" t="s">
        <v>82</v>
      </c>
      <c r="AY367" s="16" t="s">
        <v>125</v>
      </c>
      <c r="BE367" s="190">
        <f>IF(N367="základní",J367,0)</f>
        <v>0</v>
      </c>
      <c r="BF367" s="190">
        <f>IF(N367="snížená",J367,0)</f>
        <v>0</v>
      </c>
      <c r="BG367" s="190">
        <f>IF(N367="zákl. přenesená",J367,0)</f>
        <v>0</v>
      </c>
      <c r="BH367" s="190">
        <f>IF(N367="sníž. přenesená",J367,0)</f>
        <v>0</v>
      </c>
      <c r="BI367" s="190">
        <f>IF(N367="nulová",J367,0)</f>
        <v>0</v>
      </c>
      <c r="BJ367" s="16" t="s">
        <v>82</v>
      </c>
      <c r="BK367" s="190">
        <f>ROUND(I367*H367,2)</f>
        <v>0</v>
      </c>
      <c r="BL367" s="16" t="s">
        <v>132</v>
      </c>
      <c r="BM367" s="189" t="s">
        <v>1512</v>
      </c>
    </row>
    <row r="368" spans="1:65" s="2" customFormat="1" ht="19.5">
      <c r="A368" s="33"/>
      <c r="B368" s="34"/>
      <c r="C368" s="35"/>
      <c r="D368" s="191" t="s">
        <v>134</v>
      </c>
      <c r="E368" s="35"/>
      <c r="F368" s="192" t="s">
        <v>574</v>
      </c>
      <c r="G368" s="35"/>
      <c r="H368" s="35"/>
      <c r="I368" s="193"/>
      <c r="J368" s="35"/>
      <c r="K368" s="35"/>
      <c r="L368" s="38"/>
      <c r="M368" s="194"/>
      <c r="N368" s="195"/>
      <c r="O368" s="70"/>
      <c r="P368" s="70"/>
      <c r="Q368" s="70"/>
      <c r="R368" s="70"/>
      <c r="S368" s="70"/>
      <c r="T368" s="71"/>
      <c r="U368" s="33"/>
      <c r="V368" s="33"/>
      <c r="W368" s="33"/>
      <c r="X368" s="33"/>
      <c r="Y368" s="33"/>
      <c r="Z368" s="33"/>
      <c r="AA368" s="33"/>
      <c r="AB368" s="33"/>
      <c r="AC368" s="33"/>
      <c r="AD368" s="33"/>
      <c r="AE368" s="33"/>
      <c r="AT368" s="16" t="s">
        <v>134</v>
      </c>
      <c r="AU368" s="16" t="s">
        <v>82</v>
      </c>
    </row>
    <row r="369" spans="1:65" s="12" customFormat="1">
      <c r="B369" s="196"/>
      <c r="C369" s="197"/>
      <c r="D369" s="191" t="s">
        <v>135</v>
      </c>
      <c r="E369" s="198" t="s">
        <v>1</v>
      </c>
      <c r="F369" s="199" t="s">
        <v>1511</v>
      </c>
      <c r="G369" s="197"/>
      <c r="H369" s="198" t="s">
        <v>1</v>
      </c>
      <c r="I369" s="200"/>
      <c r="J369" s="197"/>
      <c r="K369" s="197"/>
      <c r="L369" s="201"/>
      <c r="M369" s="202"/>
      <c r="N369" s="203"/>
      <c r="O369" s="203"/>
      <c r="P369" s="203"/>
      <c r="Q369" s="203"/>
      <c r="R369" s="203"/>
      <c r="S369" s="203"/>
      <c r="T369" s="204"/>
      <c r="AT369" s="205" t="s">
        <v>135</v>
      </c>
      <c r="AU369" s="205" t="s">
        <v>82</v>
      </c>
      <c r="AV369" s="12" t="s">
        <v>82</v>
      </c>
      <c r="AW369" s="12" t="s">
        <v>30</v>
      </c>
      <c r="AX369" s="12" t="s">
        <v>74</v>
      </c>
      <c r="AY369" s="205" t="s">
        <v>125</v>
      </c>
    </row>
    <row r="370" spans="1:65" s="13" customFormat="1">
      <c r="B370" s="206"/>
      <c r="C370" s="207"/>
      <c r="D370" s="191" t="s">
        <v>135</v>
      </c>
      <c r="E370" s="208" t="s">
        <v>1</v>
      </c>
      <c r="F370" s="209" t="s">
        <v>232</v>
      </c>
      <c r="G370" s="207"/>
      <c r="H370" s="210">
        <v>2</v>
      </c>
      <c r="I370" s="211"/>
      <c r="J370" s="207"/>
      <c r="K370" s="207"/>
      <c r="L370" s="212"/>
      <c r="M370" s="213"/>
      <c r="N370" s="214"/>
      <c r="O370" s="214"/>
      <c r="P370" s="214"/>
      <c r="Q370" s="214"/>
      <c r="R370" s="214"/>
      <c r="S370" s="214"/>
      <c r="T370" s="215"/>
      <c r="AT370" s="216" t="s">
        <v>135</v>
      </c>
      <c r="AU370" s="216" t="s">
        <v>82</v>
      </c>
      <c r="AV370" s="13" t="s">
        <v>84</v>
      </c>
      <c r="AW370" s="13" t="s">
        <v>30</v>
      </c>
      <c r="AX370" s="13" t="s">
        <v>74</v>
      </c>
      <c r="AY370" s="216" t="s">
        <v>125</v>
      </c>
    </row>
    <row r="371" spans="1:65" s="12" customFormat="1">
      <c r="B371" s="196"/>
      <c r="C371" s="197"/>
      <c r="D371" s="191" t="s">
        <v>135</v>
      </c>
      <c r="E371" s="198" t="s">
        <v>1</v>
      </c>
      <c r="F371" s="199" t="s">
        <v>1513</v>
      </c>
      <c r="G371" s="197"/>
      <c r="H371" s="198" t="s">
        <v>1</v>
      </c>
      <c r="I371" s="200"/>
      <c r="J371" s="197"/>
      <c r="K371" s="197"/>
      <c r="L371" s="201"/>
      <c r="M371" s="202"/>
      <c r="N371" s="203"/>
      <c r="O371" s="203"/>
      <c r="P371" s="203"/>
      <c r="Q371" s="203"/>
      <c r="R371" s="203"/>
      <c r="S371" s="203"/>
      <c r="T371" s="204"/>
      <c r="AT371" s="205" t="s">
        <v>135</v>
      </c>
      <c r="AU371" s="205" t="s">
        <v>82</v>
      </c>
      <c r="AV371" s="12" t="s">
        <v>82</v>
      </c>
      <c r="AW371" s="12" t="s">
        <v>30</v>
      </c>
      <c r="AX371" s="12" t="s">
        <v>74</v>
      </c>
      <c r="AY371" s="205" t="s">
        <v>125</v>
      </c>
    </row>
    <row r="372" spans="1:65" s="13" customFormat="1">
      <c r="B372" s="206"/>
      <c r="C372" s="207"/>
      <c r="D372" s="191" t="s">
        <v>135</v>
      </c>
      <c r="E372" s="208" t="s">
        <v>1</v>
      </c>
      <c r="F372" s="209" t="s">
        <v>232</v>
      </c>
      <c r="G372" s="207"/>
      <c r="H372" s="210">
        <v>2</v>
      </c>
      <c r="I372" s="211"/>
      <c r="J372" s="207"/>
      <c r="K372" s="207"/>
      <c r="L372" s="212"/>
      <c r="M372" s="213"/>
      <c r="N372" s="214"/>
      <c r="O372" s="214"/>
      <c r="P372" s="214"/>
      <c r="Q372" s="214"/>
      <c r="R372" s="214"/>
      <c r="S372" s="214"/>
      <c r="T372" s="215"/>
      <c r="AT372" s="216" t="s">
        <v>135</v>
      </c>
      <c r="AU372" s="216" t="s">
        <v>82</v>
      </c>
      <c r="AV372" s="13" t="s">
        <v>84</v>
      </c>
      <c r="AW372" s="13" t="s">
        <v>30</v>
      </c>
      <c r="AX372" s="13" t="s">
        <v>74</v>
      </c>
      <c r="AY372" s="216" t="s">
        <v>125</v>
      </c>
    </row>
    <row r="373" spans="1:65" s="14" customFormat="1">
      <c r="B373" s="217"/>
      <c r="C373" s="218"/>
      <c r="D373" s="191" t="s">
        <v>135</v>
      </c>
      <c r="E373" s="219" t="s">
        <v>1</v>
      </c>
      <c r="F373" s="220" t="s">
        <v>138</v>
      </c>
      <c r="G373" s="218"/>
      <c r="H373" s="221">
        <v>4</v>
      </c>
      <c r="I373" s="222"/>
      <c r="J373" s="218"/>
      <c r="K373" s="218"/>
      <c r="L373" s="223"/>
      <c r="M373" s="224"/>
      <c r="N373" s="225"/>
      <c r="O373" s="225"/>
      <c r="P373" s="225"/>
      <c r="Q373" s="225"/>
      <c r="R373" s="225"/>
      <c r="S373" s="225"/>
      <c r="T373" s="226"/>
      <c r="AT373" s="227" t="s">
        <v>135</v>
      </c>
      <c r="AU373" s="227" t="s">
        <v>82</v>
      </c>
      <c r="AV373" s="14" t="s">
        <v>132</v>
      </c>
      <c r="AW373" s="14" t="s">
        <v>30</v>
      </c>
      <c r="AX373" s="14" t="s">
        <v>82</v>
      </c>
      <c r="AY373" s="227" t="s">
        <v>125</v>
      </c>
    </row>
    <row r="374" spans="1:65" s="2" customFormat="1" ht="24.2" customHeight="1">
      <c r="A374" s="33"/>
      <c r="B374" s="34"/>
      <c r="C374" s="177" t="s">
        <v>288</v>
      </c>
      <c r="D374" s="177" t="s">
        <v>126</v>
      </c>
      <c r="E374" s="178" t="s">
        <v>552</v>
      </c>
      <c r="F374" s="179" t="s">
        <v>553</v>
      </c>
      <c r="G374" s="180" t="s">
        <v>159</v>
      </c>
      <c r="H374" s="181">
        <v>4</v>
      </c>
      <c r="I374" s="182"/>
      <c r="J374" s="183">
        <f>ROUND(I374*H374,2)</f>
        <v>0</v>
      </c>
      <c r="K374" s="179" t="s">
        <v>130</v>
      </c>
      <c r="L374" s="184"/>
      <c r="M374" s="185" t="s">
        <v>1</v>
      </c>
      <c r="N374" s="186" t="s">
        <v>39</v>
      </c>
      <c r="O374" s="70"/>
      <c r="P374" s="187">
        <f>O374*H374</f>
        <v>0</v>
      </c>
      <c r="Q374" s="187">
        <v>0.17</v>
      </c>
      <c r="R374" s="187">
        <f>Q374*H374</f>
        <v>0.68</v>
      </c>
      <c r="S374" s="187">
        <v>0</v>
      </c>
      <c r="T374" s="188">
        <f>S374*H374</f>
        <v>0</v>
      </c>
      <c r="U374" s="33"/>
      <c r="V374" s="33"/>
      <c r="W374" s="33"/>
      <c r="X374" s="33"/>
      <c r="Y374" s="33"/>
      <c r="Z374" s="33"/>
      <c r="AA374" s="33"/>
      <c r="AB374" s="33"/>
      <c r="AC374" s="33"/>
      <c r="AD374" s="33"/>
      <c r="AE374" s="33"/>
      <c r="AR374" s="189" t="s">
        <v>190</v>
      </c>
      <c r="AT374" s="189" t="s">
        <v>126</v>
      </c>
      <c r="AU374" s="189" t="s">
        <v>82</v>
      </c>
      <c r="AY374" s="16" t="s">
        <v>125</v>
      </c>
      <c r="BE374" s="190">
        <f>IF(N374="základní",J374,0)</f>
        <v>0</v>
      </c>
      <c r="BF374" s="190">
        <f>IF(N374="snížená",J374,0)</f>
        <v>0</v>
      </c>
      <c r="BG374" s="190">
        <f>IF(N374="zákl. přenesená",J374,0)</f>
        <v>0</v>
      </c>
      <c r="BH374" s="190">
        <f>IF(N374="sníž. přenesená",J374,0)</f>
        <v>0</v>
      </c>
      <c r="BI374" s="190">
        <f>IF(N374="nulová",J374,0)</f>
        <v>0</v>
      </c>
      <c r="BJ374" s="16" t="s">
        <v>82</v>
      </c>
      <c r="BK374" s="190">
        <f>ROUND(I374*H374,2)</f>
        <v>0</v>
      </c>
      <c r="BL374" s="16" t="s">
        <v>190</v>
      </c>
      <c r="BM374" s="189" t="s">
        <v>1514</v>
      </c>
    </row>
    <row r="375" spans="1:65" s="2" customFormat="1">
      <c r="A375" s="33"/>
      <c r="B375" s="34"/>
      <c r="C375" s="35"/>
      <c r="D375" s="191" t="s">
        <v>134</v>
      </c>
      <c r="E375" s="35"/>
      <c r="F375" s="192" t="s">
        <v>553</v>
      </c>
      <c r="G375" s="35"/>
      <c r="H375" s="35"/>
      <c r="I375" s="193"/>
      <c r="J375" s="35"/>
      <c r="K375" s="35"/>
      <c r="L375" s="38"/>
      <c r="M375" s="194"/>
      <c r="N375" s="195"/>
      <c r="O375" s="70"/>
      <c r="P375" s="70"/>
      <c r="Q375" s="70"/>
      <c r="R375" s="70"/>
      <c r="S375" s="70"/>
      <c r="T375" s="71"/>
      <c r="U375" s="33"/>
      <c r="V375" s="33"/>
      <c r="W375" s="33"/>
      <c r="X375" s="33"/>
      <c r="Y375" s="33"/>
      <c r="Z375" s="33"/>
      <c r="AA375" s="33"/>
      <c r="AB375" s="33"/>
      <c r="AC375" s="33"/>
      <c r="AD375" s="33"/>
      <c r="AE375" s="33"/>
      <c r="AT375" s="16" t="s">
        <v>134</v>
      </c>
      <c r="AU375" s="16" t="s">
        <v>82</v>
      </c>
    </row>
    <row r="376" spans="1:65" s="12" customFormat="1">
      <c r="B376" s="196"/>
      <c r="C376" s="197"/>
      <c r="D376" s="191" t="s">
        <v>135</v>
      </c>
      <c r="E376" s="198" t="s">
        <v>1</v>
      </c>
      <c r="F376" s="199" t="s">
        <v>1452</v>
      </c>
      <c r="G376" s="197"/>
      <c r="H376" s="198" t="s">
        <v>1</v>
      </c>
      <c r="I376" s="200"/>
      <c r="J376" s="197"/>
      <c r="K376" s="197"/>
      <c r="L376" s="201"/>
      <c r="M376" s="202"/>
      <c r="N376" s="203"/>
      <c r="O376" s="203"/>
      <c r="P376" s="203"/>
      <c r="Q376" s="203"/>
      <c r="R376" s="203"/>
      <c r="S376" s="203"/>
      <c r="T376" s="204"/>
      <c r="AT376" s="205" t="s">
        <v>135</v>
      </c>
      <c r="AU376" s="205" t="s">
        <v>82</v>
      </c>
      <c r="AV376" s="12" t="s">
        <v>82</v>
      </c>
      <c r="AW376" s="12" t="s">
        <v>30</v>
      </c>
      <c r="AX376" s="12" t="s">
        <v>74</v>
      </c>
      <c r="AY376" s="205" t="s">
        <v>125</v>
      </c>
    </row>
    <row r="377" spans="1:65" s="13" customFormat="1">
      <c r="B377" s="206"/>
      <c r="C377" s="207"/>
      <c r="D377" s="191" t="s">
        <v>135</v>
      </c>
      <c r="E377" s="208" t="s">
        <v>1</v>
      </c>
      <c r="F377" s="209" t="s">
        <v>84</v>
      </c>
      <c r="G377" s="207"/>
      <c r="H377" s="210">
        <v>2</v>
      </c>
      <c r="I377" s="211"/>
      <c r="J377" s="207"/>
      <c r="K377" s="207"/>
      <c r="L377" s="212"/>
      <c r="M377" s="213"/>
      <c r="N377" s="214"/>
      <c r="O377" s="214"/>
      <c r="P377" s="214"/>
      <c r="Q377" s="214"/>
      <c r="R377" s="214"/>
      <c r="S377" s="214"/>
      <c r="T377" s="215"/>
      <c r="AT377" s="216" t="s">
        <v>135</v>
      </c>
      <c r="AU377" s="216" t="s">
        <v>82</v>
      </c>
      <c r="AV377" s="13" t="s">
        <v>84</v>
      </c>
      <c r="AW377" s="13" t="s">
        <v>30</v>
      </c>
      <c r="AX377" s="13" t="s">
        <v>74</v>
      </c>
      <c r="AY377" s="216" t="s">
        <v>125</v>
      </c>
    </row>
    <row r="378" spans="1:65" s="12" customFormat="1">
      <c r="B378" s="196"/>
      <c r="C378" s="197"/>
      <c r="D378" s="191" t="s">
        <v>135</v>
      </c>
      <c r="E378" s="198" t="s">
        <v>1</v>
      </c>
      <c r="F378" s="199" t="s">
        <v>1453</v>
      </c>
      <c r="G378" s="197"/>
      <c r="H378" s="198" t="s">
        <v>1</v>
      </c>
      <c r="I378" s="200"/>
      <c r="J378" s="197"/>
      <c r="K378" s="197"/>
      <c r="L378" s="201"/>
      <c r="M378" s="202"/>
      <c r="N378" s="203"/>
      <c r="O378" s="203"/>
      <c r="P378" s="203"/>
      <c r="Q378" s="203"/>
      <c r="R378" s="203"/>
      <c r="S378" s="203"/>
      <c r="T378" s="204"/>
      <c r="AT378" s="205" t="s">
        <v>135</v>
      </c>
      <c r="AU378" s="205" t="s">
        <v>82</v>
      </c>
      <c r="AV378" s="12" t="s">
        <v>82</v>
      </c>
      <c r="AW378" s="12" t="s">
        <v>30</v>
      </c>
      <c r="AX378" s="12" t="s">
        <v>74</v>
      </c>
      <c r="AY378" s="205" t="s">
        <v>125</v>
      </c>
    </row>
    <row r="379" spans="1:65" s="13" customFormat="1">
      <c r="B379" s="206"/>
      <c r="C379" s="207"/>
      <c r="D379" s="191" t="s">
        <v>135</v>
      </c>
      <c r="E379" s="208" t="s">
        <v>1</v>
      </c>
      <c r="F379" s="209" t="s">
        <v>84</v>
      </c>
      <c r="G379" s="207"/>
      <c r="H379" s="210">
        <v>2</v>
      </c>
      <c r="I379" s="211"/>
      <c r="J379" s="207"/>
      <c r="K379" s="207"/>
      <c r="L379" s="212"/>
      <c r="M379" s="213"/>
      <c r="N379" s="214"/>
      <c r="O379" s="214"/>
      <c r="P379" s="214"/>
      <c r="Q379" s="214"/>
      <c r="R379" s="214"/>
      <c r="S379" s="214"/>
      <c r="T379" s="215"/>
      <c r="AT379" s="216" t="s">
        <v>135</v>
      </c>
      <c r="AU379" s="216" t="s">
        <v>82</v>
      </c>
      <c r="AV379" s="13" t="s">
        <v>84</v>
      </c>
      <c r="AW379" s="13" t="s">
        <v>30</v>
      </c>
      <c r="AX379" s="13" t="s">
        <v>74</v>
      </c>
      <c r="AY379" s="216" t="s">
        <v>125</v>
      </c>
    </row>
    <row r="380" spans="1:65" s="14" customFormat="1">
      <c r="B380" s="217"/>
      <c r="C380" s="218"/>
      <c r="D380" s="191" t="s">
        <v>135</v>
      </c>
      <c r="E380" s="219" t="s">
        <v>1</v>
      </c>
      <c r="F380" s="220" t="s">
        <v>138</v>
      </c>
      <c r="G380" s="218"/>
      <c r="H380" s="221">
        <v>4</v>
      </c>
      <c r="I380" s="222"/>
      <c r="J380" s="218"/>
      <c r="K380" s="218"/>
      <c r="L380" s="223"/>
      <c r="M380" s="224"/>
      <c r="N380" s="225"/>
      <c r="O380" s="225"/>
      <c r="P380" s="225"/>
      <c r="Q380" s="225"/>
      <c r="R380" s="225"/>
      <c r="S380" s="225"/>
      <c r="T380" s="226"/>
      <c r="AT380" s="227" t="s">
        <v>135</v>
      </c>
      <c r="AU380" s="227" t="s">
        <v>82</v>
      </c>
      <c r="AV380" s="14" t="s">
        <v>132</v>
      </c>
      <c r="AW380" s="14" t="s">
        <v>30</v>
      </c>
      <c r="AX380" s="14" t="s">
        <v>82</v>
      </c>
      <c r="AY380" s="227" t="s">
        <v>125</v>
      </c>
    </row>
    <row r="381" spans="1:65" s="2" customFormat="1" ht="16.5" customHeight="1">
      <c r="A381" s="33"/>
      <c r="B381" s="34"/>
      <c r="C381" s="177" t="s">
        <v>292</v>
      </c>
      <c r="D381" s="177" t="s">
        <v>126</v>
      </c>
      <c r="E381" s="178" t="s">
        <v>560</v>
      </c>
      <c r="F381" s="179" t="s">
        <v>561</v>
      </c>
      <c r="G381" s="180" t="s">
        <v>159</v>
      </c>
      <c r="H381" s="181">
        <v>12</v>
      </c>
      <c r="I381" s="182"/>
      <c r="J381" s="183">
        <f>ROUND(I381*H381,2)</f>
        <v>0</v>
      </c>
      <c r="K381" s="179" t="s">
        <v>1</v>
      </c>
      <c r="L381" s="184"/>
      <c r="M381" s="185" t="s">
        <v>1</v>
      </c>
      <c r="N381" s="186" t="s">
        <v>39</v>
      </c>
      <c r="O381" s="70"/>
      <c r="P381" s="187">
        <f>O381*H381</f>
        <v>0</v>
      </c>
      <c r="Q381" s="187">
        <v>6.0000000000000001E-3</v>
      </c>
      <c r="R381" s="187">
        <f>Q381*H381</f>
        <v>7.2000000000000008E-2</v>
      </c>
      <c r="S381" s="187">
        <v>0</v>
      </c>
      <c r="T381" s="188">
        <f>S381*H381</f>
        <v>0</v>
      </c>
      <c r="U381" s="33"/>
      <c r="V381" s="33"/>
      <c r="W381" s="33"/>
      <c r="X381" s="33"/>
      <c r="Y381" s="33"/>
      <c r="Z381" s="33"/>
      <c r="AA381" s="33"/>
      <c r="AB381" s="33"/>
      <c r="AC381" s="33"/>
      <c r="AD381" s="33"/>
      <c r="AE381" s="33"/>
      <c r="AR381" s="189" t="s">
        <v>131</v>
      </c>
      <c r="AT381" s="189" t="s">
        <v>126</v>
      </c>
      <c r="AU381" s="189" t="s">
        <v>82</v>
      </c>
      <c r="AY381" s="16" t="s">
        <v>125</v>
      </c>
      <c r="BE381" s="190">
        <f>IF(N381="základní",J381,0)</f>
        <v>0</v>
      </c>
      <c r="BF381" s="190">
        <f>IF(N381="snížená",J381,0)</f>
        <v>0</v>
      </c>
      <c r="BG381" s="190">
        <f>IF(N381="zákl. přenesená",J381,0)</f>
        <v>0</v>
      </c>
      <c r="BH381" s="190">
        <f>IF(N381="sníž. přenesená",J381,0)</f>
        <v>0</v>
      </c>
      <c r="BI381" s="190">
        <f>IF(N381="nulová",J381,0)</f>
        <v>0</v>
      </c>
      <c r="BJ381" s="16" t="s">
        <v>82</v>
      </c>
      <c r="BK381" s="190">
        <f>ROUND(I381*H381,2)</f>
        <v>0</v>
      </c>
      <c r="BL381" s="16" t="s">
        <v>132</v>
      </c>
      <c r="BM381" s="189" t="s">
        <v>1515</v>
      </c>
    </row>
    <row r="382" spans="1:65" s="2" customFormat="1">
      <c r="A382" s="33"/>
      <c r="B382" s="34"/>
      <c r="C382" s="35"/>
      <c r="D382" s="191" t="s">
        <v>134</v>
      </c>
      <c r="E382" s="35"/>
      <c r="F382" s="192" t="s">
        <v>561</v>
      </c>
      <c r="G382" s="35"/>
      <c r="H382" s="35"/>
      <c r="I382" s="193"/>
      <c r="J382" s="35"/>
      <c r="K382" s="35"/>
      <c r="L382" s="38"/>
      <c r="M382" s="194"/>
      <c r="N382" s="195"/>
      <c r="O382" s="70"/>
      <c r="P382" s="70"/>
      <c r="Q382" s="70"/>
      <c r="R382" s="70"/>
      <c r="S382" s="70"/>
      <c r="T382" s="71"/>
      <c r="U382" s="33"/>
      <c r="V382" s="33"/>
      <c r="W382" s="33"/>
      <c r="X382" s="33"/>
      <c r="Y382" s="33"/>
      <c r="Z382" s="33"/>
      <c r="AA382" s="33"/>
      <c r="AB382" s="33"/>
      <c r="AC382" s="33"/>
      <c r="AD382" s="33"/>
      <c r="AE382" s="33"/>
      <c r="AT382" s="16" t="s">
        <v>134</v>
      </c>
      <c r="AU382" s="16" t="s">
        <v>82</v>
      </c>
    </row>
    <row r="383" spans="1:65" s="12" customFormat="1">
      <c r="B383" s="196"/>
      <c r="C383" s="197"/>
      <c r="D383" s="191" t="s">
        <v>135</v>
      </c>
      <c r="E383" s="198" t="s">
        <v>1</v>
      </c>
      <c r="F383" s="199" t="s">
        <v>1511</v>
      </c>
      <c r="G383" s="197"/>
      <c r="H383" s="198" t="s">
        <v>1</v>
      </c>
      <c r="I383" s="200"/>
      <c r="J383" s="197"/>
      <c r="K383" s="197"/>
      <c r="L383" s="201"/>
      <c r="M383" s="202"/>
      <c r="N383" s="203"/>
      <c r="O383" s="203"/>
      <c r="P383" s="203"/>
      <c r="Q383" s="203"/>
      <c r="R383" s="203"/>
      <c r="S383" s="203"/>
      <c r="T383" s="204"/>
      <c r="AT383" s="205" t="s">
        <v>135</v>
      </c>
      <c r="AU383" s="205" t="s">
        <v>82</v>
      </c>
      <c r="AV383" s="12" t="s">
        <v>82</v>
      </c>
      <c r="AW383" s="12" t="s">
        <v>30</v>
      </c>
      <c r="AX383" s="12" t="s">
        <v>74</v>
      </c>
      <c r="AY383" s="205" t="s">
        <v>125</v>
      </c>
    </row>
    <row r="384" spans="1:65" s="12" customFormat="1">
      <c r="B384" s="196"/>
      <c r="C384" s="197"/>
      <c r="D384" s="191" t="s">
        <v>135</v>
      </c>
      <c r="E384" s="198" t="s">
        <v>1</v>
      </c>
      <c r="F384" s="199" t="s">
        <v>563</v>
      </c>
      <c r="G384" s="197"/>
      <c r="H384" s="198" t="s">
        <v>1</v>
      </c>
      <c r="I384" s="200"/>
      <c r="J384" s="197"/>
      <c r="K384" s="197"/>
      <c r="L384" s="201"/>
      <c r="M384" s="202"/>
      <c r="N384" s="203"/>
      <c r="O384" s="203"/>
      <c r="P384" s="203"/>
      <c r="Q384" s="203"/>
      <c r="R384" s="203"/>
      <c r="S384" s="203"/>
      <c r="T384" s="204"/>
      <c r="AT384" s="205" t="s">
        <v>135</v>
      </c>
      <c r="AU384" s="205" t="s">
        <v>82</v>
      </c>
      <c r="AV384" s="12" t="s">
        <v>82</v>
      </c>
      <c r="AW384" s="12" t="s">
        <v>30</v>
      </c>
      <c r="AX384" s="12" t="s">
        <v>74</v>
      </c>
      <c r="AY384" s="205" t="s">
        <v>125</v>
      </c>
    </row>
    <row r="385" spans="1:65" s="13" customFormat="1">
      <c r="B385" s="206"/>
      <c r="C385" s="207"/>
      <c r="D385" s="191" t="s">
        <v>135</v>
      </c>
      <c r="E385" s="208" t="s">
        <v>1</v>
      </c>
      <c r="F385" s="209" t="s">
        <v>468</v>
      </c>
      <c r="G385" s="207"/>
      <c r="H385" s="210">
        <v>12</v>
      </c>
      <c r="I385" s="211"/>
      <c r="J385" s="207"/>
      <c r="K385" s="207"/>
      <c r="L385" s="212"/>
      <c r="M385" s="213"/>
      <c r="N385" s="214"/>
      <c r="O385" s="214"/>
      <c r="P385" s="214"/>
      <c r="Q385" s="214"/>
      <c r="R385" s="214"/>
      <c r="S385" s="214"/>
      <c r="T385" s="215"/>
      <c r="AT385" s="216" t="s">
        <v>135</v>
      </c>
      <c r="AU385" s="216" t="s">
        <v>82</v>
      </c>
      <c r="AV385" s="13" t="s">
        <v>84</v>
      </c>
      <c r="AW385" s="13" t="s">
        <v>30</v>
      </c>
      <c r="AX385" s="13" t="s">
        <v>74</v>
      </c>
      <c r="AY385" s="216" t="s">
        <v>125</v>
      </c>
    </row>
    <row r="386" spans="1:65" s="14" customFormat="1">
      <c r="B386" s="217"/>
      <c r="C386" s="218"/>
      <c r="D386" s="191" t="s">
        <v>135</v>
      </c>
      <c r="E386" s="219" t="s">
        <v>1</v>
      </c>
      <c r="F386" s="220" t="s">
        <v>138</v>
      </c>
      <c r="G386" s="218"/>
      <c r="H386" s="221">
        <v>12</v>
      </c>
      <c r="I386" s="222"/>
      <c r="J386" s="218"/>
      <c r="K386" s="218"/>
      <c r="L386" s="223"/>
      <c r="M386" s="224"/>
      <c r="N386" s="225"/>
      <c r="O386" s="225"/>
      <c r="P386" s="225"/>
      <c r="Q386" s="225"/>
      <c r="R386" s="225"/>
      <c r="S386" s="225"/>
      <c r="T386" s="226"/>
      <c r="AT386" s="227" t="s">
        <v>135</v>
      </c>
      <c r="AU386" s="227" t="s">
        <v>82</v>
      </c>
      <c r="AV386" s="14" t="s">
        <v>132</v>
      </c>
      <c r="AW386" s="14" t="s">
        <v>30</v>
      </c>
      <c r="AX386" s="14" t="s">
        <v>82</v>
      </c>
      <c r="AY386" s="227" t="s">
        <v>125</v>
      </c>
    </row>
    <row r="387" spans="1:65" s="2" customFormat="1" ht="16.5" customHeight="1">
      <c r="A387" s="33"/>
      <c r="B387" s="34"/>
      <c r="C387" s="177" t="s">
        <v>296</v>
      </c>
      <c r="D387" s="177" t="s">
        <v>126</v>
      </c>
      <c r="E387" s="178" t="s">
        <v>565</v>
      </c>
      <c r="F387" s="179" t="s">
        <v>566</v>
      </c>
      <c r="G387" s="180" t="s">
        <v>159</v>
      </c>
      <c r="H387" s="181">
        <v>40</v>
      </c>
      <c r="I387" s="182"/>
      <c r="J387" s="183">
        <f>ROUND(I387*H387,2)</f>
        <v>0</v>
      </c>
      <c r="K387" s="179" t="s">
        <v>1</v>
      </c>
      <c r="L387" s="184"/>
      <c r="M387" s="185" t="s">
        <v>1</v>
      </c>
      <c r="N387" s="186" t="s">
        <v>39</v>
      </c>
      <c r="O387" s="70"/>
      <c r="P387" s="187">
        <f>O387*H387</f>
        <v>0</v>
      </c>
      <c r="Q387" s="187">
        <v>0.03</v>
      </c>
      <c r="R387" s="187">
        <f>Q387*H387</f>
        <v>1.2</v>
      </c>
      <c r="S387" s="187">
        <v>0</v>
      </c>
      <c r="T387" s="188">
        <f>S387*H387</f>
        <v>0</v>
      </c>
      <c r="U387" s="33"/>
      <c r="V387" s="33"/>
      <c r="W387" s="33"/>
      <c r="X387" s="33"/>
      <c r="Y387" s="33"/>
      <c r="Z387" s="33"/>
      <c r="AA387" s="33"/>
      <c r="AB387" s="33"/>
      <c r="AC387" s="33"/>
      <c r="AD387" s="33"/>
      <c r="AE387" s="33"/>
      <c r="AR387" s="189" t="s">
        <v>131</v>
      </c>
      <c r="AT387" s="189" t="s">
        <v>126</v>
      </c>
      <c r="AU387" s="189" t="s">
        <v>82</v>
      </c>
      <c r="AY387" s="16" t="s">
        <v>125</v>
      </c>
      <c r="BE387" s="190">
        <f>IF(N387="základní",J387,0)</f>
        <v>0</v>
      </c>
      <c r="BF387" s="190">
        <f>IF(N387="snížená",J387,0)</f>
        <v>0</v>
      </c>
      <c r="BG387" s="190">
        <f>IF(N387="zákl. přenesená",J387,0)</f>
        <v>0</v>
      </c>
      <c r="BH387" s="190">
        <f>IF(N387="sníž. přenesená",J387,0)</f>
        <v>0</v>
      </c>
      <c r="BI387" s="190">
        <f>IF(N387="nulová",J387,0)</f>
        <v>0</v>
      </c>
      <c r="BJ387" s="16" t="s">
        <v>82</v>
      </c>
      <c r="BK387" s="190">
        <f>ROUND(I387*H387,2)</f>
        <v>0</v>
      </c>
      <c r="BL387" s="16" t="s">
        <v>132</v>
      </c>
      <c r="BM387" s="189" t="s">
        <v>1516</v>
      </c>
    </row>
    <row r="388" spans="1:65" s="2" customFormat="1">
      <c r="A388" s="33"/>
      <c r="B388" s="34"/>
      <c r="C388" s="35"/>
      <c r="D388" s="191" t="s">
        <v>134</v>
      </c>
      <c r="E388" s="35"/>
      <c r="F388" s="192" t="s">
        <v>566</v>
      </c>
      <c r="G388" s="35"/>
      <c r="H388" s="35"/>
      <c r="I388" s="193"/>
      <c r="J388" s="35"/>
      <c r="K388" s="35"/>
      <c r="L388" s="38"/>
      <c r="M388" s="194"/>
      <c r="N388" s="195"/>
      <c r="O388" s="70"/>
      <c r="P388" s="70"/>
      <c r="Q388" s="70"/>
      <c r="R388" s="70"/>
      <c r="S388" s="70"/>
      <c r="T388" s="71"/>
      <c r="U388" s="33"/>
      <c r="V388" s="33"/>
      <c r="W388" s="33"/>
      <c r="X388" s="33"/>
      <c r="Y388" s="33"/>
      <c r="Z388" s="33"/>
      <c r="AA388" s="33"/>
      <c r="AB388" s="33"/>
      <c r="AC388" s="33"/>
      <c r="AD388" s="33"/>
      <c r="AE388" s="33"/>
      <c r="AT388" s="16" t="s">
        <v>134</v>
      </c>
      <c r="AU388" s="16" t="s">
        <v>82</v>
      </c>
    </row>
    <row r="389" spans="1:65" s="12" customFormat="1">
      <c r="B389" s="196"/>
      <c r="C389" s="197"/>
      <c r="D389" s="191" t="s">
        <v>135</v>
      </c>
      <c r="E389" s="198" t="s">
        <v>1</v>
      </c>
      <c r="F389" s="199" t="s">
        <v>1511</v>
      </c>
      <c r="G389" s="197"/>
      <c r="H389" s="198" t="s">
        <v>1</v>
      </c>
      <c r="I389" s="200"/>
      <c r="J389" s="197"/>
      <c r="K389" s="197"/>
      <c r="L389" s="201"/>
      <c r="M389" s="202"/>
      <c r="N389" s="203"/>
      <c r="O389" s="203"/>
      <c r="P389" s="203"/>
      <c r="Q389" s="203"/>
      <c r="R389" s="203"/>
      <c r="S389" s="203"/>
      <c r="T389" s="204"/>
      <c r="AT389" s="205" t="s">
        <v>135</v>
      </c>
      <c r="AU389" s="205" t="s">
        <v>82</v>
      </c>
      <c r="AV389" s="12" t="s">
        <v>82</v>
      </c>
      <c r="AW389" s="12" t="s">
        <v>30</v>
      </c>
      <c r="AX389" s="12" t="s">
        <v>74</v>
      </c>
      <c r="AY389" s="205" t="s">
        <v>125</v>
      </c>
    </row>
    <row r="390" spans="1:65" s="13" customFormat="1">
      <c r="B390" s="206"/>
      <c r="C390" s="207"/>
      <c r="D390" s="191" t="s">
        <v>135</v>
      </c>
      <c r="E390" s="208" t="s">
        <v>1</v>
      </c>
      <c r="F390" s="209" t="s">
        <v>1501</v>
      </c>
      <c r="G390" s="207"/>
      <c r="H390" s="210">
        <v>40</v>
      </c>
      <c r="I390" s="211"/>
      <c r="J390" s="207"/>
      <c r="K390" s="207"/>
      <c r="L390" s="212"/>
      <c r="M390" s="213"/>
      <c r="N390" s="214"/>
      <c r="O390" s="214"/>
      <c r="P390" s="214"/>
      <c r="Q390" s="214"/>
      <c r="R390" s="214"/>
      <c r="S390" s="214"/>
      <c r="T390" s="215"/>
      <c r="AT390" s="216" t="s">
        <v>135</v>
      </c>
      <c r="AU390" s="216" t="s">
        <v>82</v>
      </c>
      <c r="AV390" s="13" t="s">
        <v>84</v>
      </c>
      <c r="AW390" s="13" t="s">
        <v>30</v>
      </c>
      <c r="AX390" s="13" t="s">
        <v>74</v>
      </c>
      <c r="AY390" s="216" t="s">
        <v>125</v>
      </c>
    </row>
    <row r="391" spans="1:65" s="14" customFormat="1">
      <c r="B391" s="217"/>
      <c r="C391" s="218"/>
      <c r="D391" s="191" t="s">
        <v>135</v>
      </c>
      <c r="E391" s="219" t="s">
        <v>1</v>
      </c>
      <c r="F391" s="220" t="s">
        <v>138</v>
      </c>
      <c r="G391" s="218"/>
      <c r="H391" s="221">
        <v>40</v>
      </c>
      <c r="I391" s="222"/>
      <c r="J391" s="218"/>
      <c r="K391" s="218"/>
      <c r="L391" s="223"/>
      <c r="M391" s="224"/>
      <c r="N391" s="225"/>
      <c r="O391" s="225"/>
      <c r="P391" s="225"/>
      <c r="Q391" s="225"/>
      <c r="R391" s="225"/>
      <c r="S391" s="225"/>
      <c r="T391" s="226"/>
      <c r="AT391" s="227" t="s">
        <v>135</v>
      </c>
      <c r="AU391" s="227" t="s">
        <v>82</v>
      </c>
      <c r="AV391" s="14" t="s">
        <v>132</v>
      </c>
      <c r="AW391" s="14" t="s">
        <v>30</v>
      </c>
      <c r="AX391" s="14" t="s">
        <v>82</v>
      </c>
      <c r="AY391" s="227" t="s">
        <v>125</v>
      </c>
    </row>
    <row r="392" spans="1:65" s="2" customFormat="1" ht="16.5" customHeight="1">
      <c r="A392" s="33"/>
      <c r="B392" s="34"/>
      <c r="C392" s="177" t="s">
        <v>300</v>
      </c>
      <c r="D392" s="177" t="s">
        <v>126</v>
      </c>
      <c r="E392" s="178" t="s">
        <v>602</v>
      </c>
      <c r="F392" s="179" t="s">
        <v>603</v>
      </c>
      <c r="G392" s="180" t="s">
        <v>159</v>
      </c>
      <c r="H392" s="181">
        <v>1</v>
      </c>
      <c r="I392" s="182"/>
      <c r="J392" s="183">
        <f>ROUND(I392*H392,2)</f>
        <v>0</v>
      </c>
      <c r="K392" s="179" t="s">
        <v>130</v>
      </c>
      <c r="L392" s="184"/>
      <c r="M392" s="185" t="s">
        <v>1</v>
      </c>
      <c r="N392" s="186" t="s">
        <v>39</v>
      </c>
      <c r="O392" s="70"/>
      <c r="P392" s="187">
        <f>O392*H392</f>
        <v>0</v>
      </c>
      <c r="Q392" s="187">
        <v>1.64E-3</v>
      </c>
      <c r="R392" s="187">
        <f>Q392*H392</f>
        <v>1.64E-3</v>
      </c>
      <c r="S392" s="187">
        <v>0</v>
      </c>
      <c r="T392" s="188">
        <f>S392*H392</f>
        <v>0</v>
      </c>
      <c r="U392" s="33"/>
      <c r="V392" s="33"/>
      <c r="W392" s="33"/>
      <c r="X392" s="33"/>
      <c r="Y392" s="33"/>
      <c r="Z392" s="33"/>
      <c r="AA392" s="33"/>
      <c r="AB392" s="33"/>
      <c r="AC392" s="33"/>
      <c r="AD392" s="33"/>
      <c r="AE392" s="33"/>
      <c r="AR392" s="189" t="s">
        <v>131</v>
      </c>
      <c r="AT392" s="189" t="s">
        <v>126</v>
      </c>
      <c r="AU392" s="189" t="s">
        <v>82</v>
      </c>
      <c r="AY392" s="16" t="s">
        <v>125</v>
      </c>
      <c r="BE392" s="190">
        <f>IF(N392="základní",J392,0)</f>
        <v>0</v>
      </c>
      <c r="BF392" s="190">
        <f>IF(N392="snížená",J392,0)</f>
        <v>0</v>
      </c>
      <c r="BG392" s="190">
        <f>IF(N392="zákl. přenesená",J392,0)</f>
        <v>0</v>
      </c>
      <c r="BH392" s="190">
        <f>IF(N392="sníž. přenesená",J392,0)</f>
        <v>0</v>
      </c>
      <c r="BI392" s="190">
        <f>IF(N392="nulová",J392,0)</f>
        <v>0</v>
      </c>
      <c r="BJ392" s="16" t="s">
        <v>82</v>
      </c>
      <c r="BK392" s="190">
        <f>ROUND(I392*H392,2)</f>
        <v>0</v>
      </c>
      <c r="BL392" s="16" t="s">
        <v>132</v>
      </c>
      <c r="BM392" s="189" t="s">
        <v>1517</v>
      </c>
    </row>
    <row r="393" spans="1:65" s="2" customFormat="1">
      <c r="A393" s="33"/>
      <c r="B393" s="34"/>
      <c r="C393" s="35"/>
      <c r="D393" s="191" t="s">
        <v>134</v>
      </c>
      <c r="E393" s="35"/>
      <c r="F393" s="192" t="s">
        <v>603</v>
      </c>
      <c r="G393" s="35"/>
      <c r="H393" s="35"/>
      <c r="I393" s="193"/>
      <c r="J393" s="35"/>
      <c r="K393" s="35"/>
      <c r="L393" s="38"/>
      <c r="M393" s="194"/>
      <c r="N393" s="195"/>
      <c r="O393" s="70"/>
      <c r="P393" s="70"/>
      <c r="Q393" s="70"/>
      <c r="R393" s="70"/>
      <c r="S393" s="70"/>
      <c r="T393" s="71"/>
      <c r="U393" s="33"/>
      <c r="V393" s="33"/>
      <c r="W393" s="33"/>
      <c r="X393" s="33"/>
      <c r="Y393" s="33"/>
      <c r="Z393" s="33"/>
      <c r="AA393" s="33"/>
      <c r="AB393" s="33"/>
      <c r="AC393" s="33"/>
      <c r="AD393" s="33"/>
      <c r="AE393" s="33"/>
      <c r="AT393" s="16" t="s">
        <v>134</v>
      </c>
      <c r="AU393" s="16" t="s">
        <v>82</v>
      </c>
    </row>
    <row r="394" spans="1:65" s="12" customFormat="1">
      <c r="B394" s="196"/>
      <c r="C394" s="197"/>
      <c r="D394" s="191" t="s">
        <v>135</v>
      </c>
      <c r="E394" s="198" t="s">
        <v>1</v>
      </c>
      <c r="F394" s="199" t="s">
        <v>1453</v>
      </c>
      <c r="G394" s="197"/>
      <c r="H394" s="198" t="s">
        <v>1</v>
      </c>
      <c r="I394" s="200"/>
      <c r="J394" s="197"/>
      <c r="K394" s="197"/>
      <c r="L394" s="201"/>
      <c r="M394" s="202"/>
      <c r="N394" s="203"/>
      <c r="O394" s="203"/>
      <c r="P394" s="203"/>
      <c r="Q394" s="203"/>
      <c r="R394" s="203"/>
      <c r="S394" s="203"/>
      <c r="T394" s="204"/>
      <c r="AT394" s="205" t="s">
        <v>135</v>
      </c>
      <c r="AU394" s="205" t="s">
        <v>82</v>
      </c>
      <c r="AV394" s="12" t="s">
        <v>82</v>
      </c>
      <c r="AW394" s="12" t="s">
        <v>30</v>
      </c>
      <c r="AX394" s="12" t="s">
        <v>74</v>
      </c>
      <c r="AY394" s="205" t="s">
        <v>125</v>
      </c>
    </row>
    <row r="395" spans="1:65" s="13" customFormat="1">
      <c r="B395" s="206"/>
      <c r="C395" s="207"/>
      <c r="D395" s="191" t="s">
        <v>135</v>
      </c>
      <c r="E395" s="208" t="s">
        <v>1</v>
      </c>
      <c r="F395" s="209" t="s">
        <v>82</v>
      </c>
      <c r="G395" s="207"/>
      <c r="H395" s="210">
        <v>1</v>
      </c>
      <c r="I395" s="211"/>
      <c r="J395" s="207"/>
      <c r="K395" s="207"/>
      <c r="L395" s="212"/>
      <c r="M395" s="213"/>
      <c r="N395" s="214"/>
      <c r="O395" s="214"/>
      <c r="P395" s="214"/>
      <c r="Q395" s="214"/>
      <c r="R395" s="214"/>
      <c r="S395" s="214"/>
      <c r="T395" s="215"/>
      <c r="AT395" s="216" t="s">
        <v>135</v>
      </c>
      <c r="AU395" s="216" t="s">
        <v>82</v>
      </c>
      <c r="AV395" s="13" t="s">
        <v>84</v>
      </c>
      <c r="AW395" s="13" t="s">
        <v>30</v>
      </c>
      <c r="AX395" s="13" t="s">
        <v>74</v>
      </c>
      <c r="AY395" s="216" t="s">
        <v>125</v>
      </c>
    </row>
    <row r="396" spans="1:65" s="14" customFormat="1">
      <c r="B396" s="217"/>
      <c r="C396" s="218"/>
      <c r="D396" s="191" t="s">
        <v>135</v>
      </c>
      <c r="E396" s="219" t="s">
        <v>1</v>
      </c>
      <c r="F396" s="220" t="s">
        <v>138</v>
      </c>
      <c r="G396" s="218"/>
      <c r="H396" s="221">
        <v>1</v>
      </c>
      <c r="I396" s="222"/>
      <c r="J396" s="218"/>
      <c r="K396" s="218"/>
      <c r="L396" s="223"/>
      <c r="M396" s="224"/>
      <c r="N396" s="225"/>
      <c r="O396" s="225"/>
      <c r="P396" s="225"/>
      <c r="Q396" s="225"/>
      <c r="R396" s="225"/>
      <c r="S396" s="225"/>
      <c r="T396" s="226"/>
      <c r="AT396" s="227" t="s">
        <v>135</v>
      </c>
      <c r="AU396" s="227" t="s">
        <v>82</v>
      </c>
      <c r="AV396" s="14" t="s">
        <v>132</v>
      </c>
      <c r="AW396" s="14" t="s">
        <v>30</v>
      </c>
      <c r="AX396" s="14" t="s">
        <v>82</v>
      </c>
      <c r="AY396" s="227" t="s">
        <v>125</v>
      </c>
    </row>
    <row r="397" spans="1:65" s="2" customFormat="1" ht="16.5" customHeight="1">
      <c r="A397" s="33"/>
      <c r="B397" s="34"/>
      <c r="C397" s="177" t="s">
        <v>304</v>
      </c>
      <c r="D397" s="177" t="s">
        <v>126</v>
      </c>
      <c r="E397" s="178" t="s">
        <v>1518</v>
      </c>
      <c r="F397" s="179" t="s">
        <v>1519</v>
      </c>
      <c r="G397" s="180" t="s">
        <v>159</v>
      </c>
      <c r="H397" s="181">
        <v>1</v>
      </c>
      <c r="I397" s="182"/>
      <c r="J397" s="183">
        <f>ROUND(I397*H397,2)</f>
        <v>0</v>
      </c>
      <c r="K397" s="179" t="s">
        <v>130</v>
      </c>
      <c r="L397" s="184"/>
      <c r="M397" s="185" t="s">
        <v>1</v>
      </c>
      <c r="N397" s="186" t="s">
        <v>39</v>
      </c>
      <c r="O397" s="70"/>
      <c r="P397" s="187">
        <f>O397*H397</f>
        <v>0</v>
      </c>
      <c r="Q397" s="187">
        <v>1.67E-3</v>
      </c>
      <c r="R397" s="187">
        <f>Q397*H397</f>
        <v>1.67E-3</v>
      </c>
      <c r="S397" s="187">
        <v>0</v>
      </c>
      <c r="T397" s="188">
        <f>S397*H397</f>
        <v>0</v>
      </c>
      <c r="U397" s="33"/>
      <c r="V397" s="33"/>
      <c r="W397" s="33"/>
      <c r="X397" s="33"/>
      <c r="Y397" s="33"/>
      <c r="Z397" s="33"/>
      <c r="AA397" s="33"/>
      <c r="AB397" s="33"/>
      <c r="AC397" s="33"/>
      <c r="AD397" s="33"/>
      <c r="AE397" s="33"/>
      <c r="AR397" s="189" t="s">
        <v>131</v>
      </c>
      <c r="AT397" s="189" t="s">
        <v>126</v>
      </c>
      <c r="AU397" s="189" t="s">
        <v>82</v>
      </c>
      <c r="AY397" s="16" t="s">
        <v>125</v>
      </c>
      <c r="BE397" s="190">
        <f>IF(N397="základní",J397,0)</f>
        <v>0</v>
      </c>
      <c r="BF397" s="190">
        <f>IF(N397="snížená",J397,0)</f>
        <v>0</v>
      </c>
      <c r="BG397" s="190">
        <f>IF(N397="zákl. přenesená",J397,0)</f>
        <v>0</v>
      </c>
      <c r="BH397" s="190">
        <f>IF(N397="sníž. přenesená",J397,0)</f>
        <v>0</v>
      </c>
      <c r="BI397" s="190">
        <f>IF(N397="nulová",J397,0)</f>
        <v>0</v>
      </c>
      <c r="BJ397" s="16" t="s">
        <v>82</v>
      </c>
      <c r="BK397" s="190">
        <f>ROUND(I397*H397,2)</f>
        <v>0</v>
      </c>
      <c r="BL397" s="16" t="s">
        <v>132</v>
      </c>
      <c r="BM397" s="189" t="s">
        <v>1520</v>
      </c>
    </row>
    <row r="398" spans="1:65" s="2" customFormat="1">
      <c r="A398" s="33"/>
      <c r="B398" s="34"/>
      <c r="C398" s="35"/>
      <c r="D398" s="191" t="s">
        <v>134</v>
      </c>
      <c r="E398" s="35"/>
      <c r="F398" s="192" t="s">
        <v>1519</v>
      </c>
      <c r="G398" s="35"/>
      <c r="H398" s="35"/>
      <c r="I398" s="193"/>
      <c r="J398" s="35"/>
      <c r="K398" s="35"/>
      <c r="L398" s="38"/>
      <c r="M398" s="194"/>
      <c r="N398" s="195"/>
      <c r="O398" s="70"/>
      <c r="P398" s="70"/>
      <c r="Q398" s="70"/>
      <c r="R398" s="70"/>
      <c r="S398" s="70"/>
      <c r="T398" s="71"/>
      <c r="U398" s="33"/>
      <c r="V398" s="33"/>
      <c r="W398" s="33"/>
      <c r="X398" s="33"/>
      <c r="Y398" s="33"/>
      <c r="Z398" s="33"/>
      <c r="AA398" s="33"/>
      <c r="AB398" s="33"/>
      <c r="AC398" s="33"/>
      <c r="AD398" s="33"/>
      <c r="AE398" s="33"/>
      <c r="AT398" s="16" t="s">
        <v>134</v>
      </c>
      <c r="AU398" s="16" t="s">
        <v>82</v>
      </c>
    </row>
    <row r="399" spans="1:65" s="12" customFormat="1">
      <c r="B399" s="196"/>
      <c r="C399" s="197"/>
      <c r="D399" s="191" t="s">
        <v>135</v>
      </c>
      <c r="E399" s="198" t="s">
        <v>1</v>
      </c>
      <c r="F399" s="199" t="s">
        <v>1453</v>
      </c>
      <c r="G399" s="197"/>
      <c r="H399" s="198" t="s">
        <v>1</v>
      </c>
      <c r="I399" s="200"/>
      <c r="J399" s="197"/>
      <c r="K399" s="197"/>
      <c r="L399" s="201"/>
      <c r="M399" s="202"/>
      <c r="N399" s="203"/>
      <c r="O399" s="203"/>
      <c r="P399" s="203"/>
      <c r="Q399" s="203"/>
      <c r="R399" s="203"/>
      <c r="S399" s="203"/>
      <c r="T399" s="204"/>
      <c r="AT399" s="205" t="s">
        <v>135</v>
      </c>
      <c r="AU399" s="205" t="s">
        <v>82</v>
      </c>
      <c r="AV399" s="12" t="s">
        <v>82</v>
      </c>
      <c r="AW399" s="12" t="s">
        <v>30</v>
      </c>
      <c r="AX399" s="12" t="s">
        <v>74</v>
      </c>
      <c r="AY399" s="205" t="s">
        <v>125</v>
      </c>
    </row>
    <row r="400" spans="1:65" s="13" customFormat="1">
      <c r="B400" s="206"/>
      <c r="C400" s="207"/>
      <c r="D400" s="191" t="s">
        <v>135</v>
      </c>
      <c r="E400" s="208" t="s">
        <v>1</v>
      </c>
      <c r="F400" s="209" t="s">
        <v>82</v>
      </c>
      <c r="G400" s="207"/>
      <c r="H400" s="210">
        <v>1</v>
      </c>
      <c r="I400" s="211"/>
      <c r="J400" s="207"/>
      <c r="K400" s="207"/>
      <c r="L400" s="212"/>
      <c r="M400" s="213"/>
      <c r="N400" s="214"/>
      <c r="O400" s="214"/>
      <c r="P400" s="214"/>
      <c r="Q400" s="214"/>
      <c r="R400" s="214"/>
      <c r="S400" s="214"/>
      <c r="T400" s="215"/>
      <c r="AT400" s="216" t="s">
        <v>135</v>
      </c>
      <c r="AU400" s="216" t="s">
        <v>82</v>
      </c>
      <c r="AV400" s="13" t="s">
        <v>84</v>
      </c>
      <c r="AW400" s="13" t="s">
        <v>30</v>
      </c>
      <c r="AX400" s="13" t="s">
        <v>74</v>
      </c>
      <c r="AY400" s="216" t="s">
        <v>125</v>
      </c>
    </row>
    <row r="401" spans="1:65" s="14" customFormat="1">
      <c r="B401" s="217"/>
      <c r="C401" s="218"/>
      <c r="D401" s="191" t="s">
        <v>135</v>
      </c>
      <c r="E401" s="219" t="s">
        <v>1</v>
      </c>
      <c r="F401" s="220" t="s">
        <v>138</v>
      </c>
      <c r="G401" s="218"/>
      <c r="H401" s="221">
        <v>1</v>
      </c>
      <c r="I401" s="222"/>
      <c r="J401" s="218"/>
      <c r="K401" s="218"/>
      <c r="L401" s="223"/>
      <c r="M401" s="224"/>
      <c r="N401" s="225"/>
      <c r="O401" s="225"/>
      <c r="P401" s="225"/>
      <c r="Q401" s="225"/>
      <c r="R401" s="225"/>
      <c r="S401" s="225"/>
      <c r="T401" s="226"/>
      <c r="AT401" s="227" t="s">
        <v>135</v>
      </c>
      <c r="AU401" s="227" t="s">
        <v>82</v>
      </c>
      <c r="AV401" s="14" t="s">
        <v>132</v>
      </c>
      <c r="AW401" s="14" t="s">
        <v>30</v>
      </c>
      <c r="AX401" s="14" t="s">
        <v>82</v>
      </c>
      <c r="AY401" s="227" t="s">
        <v>125</v>
      </c>
    </row>
    <row r="402" spans="1:65" s="2" customFormat="1" ht="16.5" customHeight="1">
      <c r="A402" s="33"/>
      <c r="B402" s="34"/>
      <c r="C402" s="177" t="s">
        <v>308</v>
      </c>
      <c r="D402" s="177" t="s">
        <v>126</v>
      </c>
      <c r="E402" s="178" t="s">
        <v>606</v>
      </c>
      <c r="F402" s="179" t="s">
        <v>607</v>
      </c>
      <c r="G402" s="180" t="s">
        <v>159</v>
      </c>
      <c r="H402" s="181">
        <v>1</v>
      </c>
      <c r="I402" s="182"/>
      <c r="J402" s="183">
        <f>ROUND(I402*H402,2)</f>
        <v>0</v>
      </c>
      <c r="K402" s="179" t="s">
        <v>130</v>
      </c>
      <c r="L402" s="184"/>
      <c r="M402" s="185" t="s">
        <v>1</v>
      </c>
      <c r="N402" s="186" t="s">
        <v>39</v>
      </c>
      <c r="O402" s="70"/>
      <c r="P402" s="187">
        <f>O402*H402</f>
        <v>0</v>
      </c>
      <c r="Q402" s="187">
        <v>1.73E-3</v>
      </c>
      <c r="R402" s="187">
        <f>Q402*H402</f>
        <v>1.73E-3</v>
      </c>
      <c r="S402" s="187">
        <v>0</v>
      </c>
      <c r="T402" s="188">
        <f>S402*H402</f>
        <v>0</v>
      </c>
      <c r="U402" s="33"/>
      <c r="V402" s="33"/>
      <c r="W402" s="33"/>
      <c r="X402" s="33"/>
      <c r="Y402" s="33"/>
      <c r="Z402" s="33"/>
      <c r="AA402" s="33"/>
      <c r="AB402" s="33"/>
      <c r="AC402" s="33"/>
      <c r="AD402" s="33"/>
      <c r="AE402" s="33"/>
      <c r="AR402" s="189" t="s">
        <v>131</v>
      </c>
      <c r="AT402" s="189" t="s">
        <v>126</v>
      </c>
      <c r="AU402" s="189" t="s">
        <v>82</v>
      </c>
      <c r="AY402" s="16" t="s">
        <v>125</v>
      </c>
      <c r="BE402" s="190">
        <f>IF(N402="základní",J402,0)</f>
        <v>0</v>
      </c>
      <c r="BF402" s="190">
        <f>IF(N402="snížená",J402,0)</f>
        <v>0</v>
      </c>
      <c r="BG402" s="190">
        <f>IF(N402="zákl. přenesená",J402,0)</f>
        <v>0</v>
      </c>
      <c r="BH402" s="190">
        <f>IF(N402="sníž. přenesená",J402,0)</f>
        <v>0</v>
      </c>
      <c r="BI402" s="190">
        <f>IF(N402="nulová",J402,0)</f>
        <v>0</v>
      </c>
      <c r="BJ402" s="16" t="s">
        <v>82</v>
      </c>
      <c r="BK402" s="190">
        <f>ROUND(I402*H402,2)</f>
        <v>0</v>
      </c>
      <c r="BL402" s="16" t="s">
        <v>132</v>
      </c>
      <c r="BM402" s="189" t="s">
        <v>1521</v>
      </c>
    </row>
    <row r="403" spans="1:65" s="2" customFormat="1">
      <c r="A403" s="33"/>
      <c r="B403" s="34"/>
      <c r="C403" s="35"/>
      <c r="D403" s="191" t="s">
        <v>134</v>
      </c>
      <c r="E403" s="35"/>
      <c r="F403" s="192" t="s">
        <v>607</v>
      </c>
      <c r="G403" s="35"/>
      <c r="H403" s="35"/>
      <c r="I403" s="193"/>
      <c r="J403" s="35"/>
      <c r="K403" s="35"/>
      <c r="L403" s="38"/>
      <c r="M403" s="194"/>
      <c r="N403" s="195"/>
      <c r="O403" s="70"/>
      <c r="P403" s="70"/>
      <c r="Q403" s="70"/>
      <c r="R403" s="70"/>
      <c r="S403" s="70"/>
      <c r="T403" s="71"/>
      <c r="U403" s="33"/>
      <c r="V403" s="33"/>
      <c r="W403" s="33"/>
      <c r="X403" s="33"/>
      <c r="Y403" s="33"/>
      <c r="Z403" s="33"/>
      <c r="AA403" s="33"/>
      <c r="AB403" s="33"/>
      <c r="AC403" s="33"/>
      <c r="AD403" s="33"/>
      <c r="AE403" s="33"/>
      <c r="AT403" s="16" t="s">
        <v>134</v>
      </c>
      <c r="AU403" s="16" t="s">
        <v>82</v>
      </c>
    </row>
    <row r="404" spans="1:65" s="12" customFormat="1">
      <c r="B404" s="196"/>
      <c r="C404" s="197"/>
      <c r="D404" s="191" t="s">
        <v>135</v>
      </c>
      <c r="E404" s="198" t="s">
        <v>1</v>
      </c>
      <c r="F404" s="199" t="s">
        <v>1453</v>
      </c>
      <c r="G404" s="197"/>
      <c r="H404" s="198" t="s">
        <v>1</v>
      </c>
      <c r="I404" s="200"/>
      <c r="J404" s="197"/>
      <c r="K404" s="197"/>
      <c r="L404" s="201"/>
      <c r="M404" s="202"/>
      <c r="N404" s="203"/>
      <c r="O404" s="203"/>
      <c r="P404" s="203"/>
      <c r="Q404" s="203"/>
      <c r="R404" s="203"/>
      <c r="S404" s="203"/>
      <c r="T404" s="204"/>
      <c r="AT404" s="205" t="s">
        <v>135</v>
      </c>
      <c r="AU404" s="205" t="s">
        <v>82</v>
      </c>
      <c r="AV404" s="12" t="s">
        <v>82</v>
      </c>
      <c r="AW404" s="12" t="s">
        <v>30</v>
      </c>
      <c r="AX404" s="12" t="s">
        <v>74</v>
      </c>
      <c r="AY404" s="205" t="s">
        <v>125</v>
      </c>
    </row>
    <row r="405" spans="1:65" s="13" customFormat="1">
      <c r="B405" s="206"/>
      <c r="C405" s="207"/>
      <c r="D405" s="191" t="s">
        <v>135</v>
      </c>
      <c r="E405" s="208" t="s">
        <v>1</v>
      </c>
      <c r="F405" s="209" t="s">
        <v>82</v>
      </c>
      <c r="G405" s="207"/>
      <c r="H405" s="210">
        <v>1</v>
      </c>
      <c r="I405" s="211"/>
      <c r="J405" s="207"/>
      <c r="K405" s="207"/>
      <c r="L405" s="212"/>
      <c r="M405" s="213"/>
      <c r="N405" s="214"/>
      <c r="O405" s="214"/>
      <c r="P405" s="214"/>
      <c r="Q405" s="214"/>
      <c r="R405" s="214"/>
      <c r="S405" s="214"/>
      <c r="T405" s="215"/>
      <c r="AT405" s="216" t="s">
        <v>135</v>
      </c>
      <c r="AU405" s="216" t="s">
        <v>82</v>
      </c>
      <c r="AV405" s="13" t="s">
        <v>84</v>
      </c>
      <c r="AW405" s="13" t="s">
        <v>30</v>
      </c>
      <c r="AX405" s="13" t="s">
        <v>74</v>
      </c>
      <c r="AY405" s="216" t="s">
        <v>125</v>
      </c>
    </row>
    <row r="406" spans="1:65" s="14" customFormat="1">
      <c r="B406" s="217"/>
      <c r="C406" s="218"/>
      <c r="D406" s="191" t="s">
        <v>135</v>
      </c>
      <c r="E406" s="219" t="s">
        <v>1</v>
      </c>
      <c r="F406" s="220" t="s">
        <v>138</v>
      </c>
      <c r="G406" s="218"/>
      <c r="H406" s="221">
        <v>1</v>
      </c>
      <c r="I406" s="222"/>
      <c r="J406" s="218"/>
      <c r="K406" s="218"/>
      <c r="L406" s="223"/>
      <c r="M406" s="224"/>
      <c r="N406" s="225"/>
      <c r="O406" s="225"/>
      <c r="P406" s="225"/>
      <c r="Q406" s="225"/>
      <c r="R406" s="225"/>
      <c r="S406" s="225"/>
      <c r="T406" s="226"/>
      <c r="AT406" s="227" t="s">
        <v>135</v>
      </c>
      <c r="AU406" s="227" t="s">
        <v>82</v>
      </c>
      <c r="AV406" s="14" t="s">
        <v>132</v>
      </c>
      <c r="AW406" s="14" t="s">
        <v>30</v>
      </c>
      <c r="AX406" s="14" t="s">
        <v>82</v>
      </c>
      <c r="AY406" s="227" t="s">
        <v>125</v>
      </c>
    </row>
    <row r="407" spans="1:65" s="2" customFormat="1" ht="16.5" customHeight="1">
      <c r="A407" s="33"/>
      <c r="B407" s="34"/>
      <c r="C407" s="177" t="s">
        <v>312</v>
      </c>
      <c r="D407" s="177" t="s">
        <v>126</v>
      </c>
      <c r="E407" s="178" t="s">
        <v>610</v>
      </c>
      <c r="F407" s="179" t="s">
        <v>611</v>
      </c>
      <c r="G407" s="180" t="s">
        <v>159</v>
      </c>
      <c r="H407" s="181">
        <v>1</v>
      </c>
      <c r="I407" s="182"/>
      <c r="J407" s="183">
        <f>ROUND(I407*H407,2)</f>
        <v>0</v>
      </c>
      <c r="K407" s="179" t="s">
        <v>130</v>
      </c>
      <c r="L407" s="184"/>
      <c r="M407" s="185" t="s">
        <v>1</v>
      </c>
      <c r="N407" s="186" t="s">
        <v>39</v>
      </c>
      <c r="O407" s="70"/>
      <c r="P407" s="187">
        <f>O407*H407</f>
        <v>0</v>
      </c>
      <c r="Q407" s="187">
        <v>1.7899999999999999E-3</v>
      </c>
      <c r="R407" s="187">
        <f>Q407*H407</f>
        <v>1.7899999999999999E-3</v>
      </c>
      <c r="S407" s="187">
        <v>0</v>
      </c>
      <c r="T407" s="188">
        <f>S407*H407</f>
        <v>0</v>
      </c>
      <c r="U407" s="33"/>
      <c r="V407" s="33"/>
      <c r="W407" s="33"/>
      <c r="X407" s="33"/>
      <c r="Y407" s="33"/>
      <c r="Z407" s="33"/>
      <c r="AA407" s="33"/>
      <c r="AB407" s="33"/>
      <c r="AC407" s="33"/>
      <c r="AD407" s="33"/>
      <c r="AE407" s="33"/>
      <c r="AR407" s="189" t="s">
        <v>131</v>
      </c>
      <c r="AT407" s="189" t="s">
        <v>126</v>
      </c>
      <c r="AU407" s="189" t="s">
        <v>82</v>
      </c>
      <c r="AY407" s="16" t="s">
        <v>125</v>
      </c>
      <c r="BE407" s="190">
        <f>IF(N407="základní",J407,0)</f>
        <v>0</v>
      </c>
      <c r="BF407" s="190">
        <f>IF(N407="snížená",J407,0)</f>
        <v>0</v>
      </c>
      <c r="BG407" s="190">
        <f>IF(N407="zákl. přenesená",J407,0)</f>
        <v>0</v>
      </c>
      <c r="BH407" s="190">
        <f>IF(N407="sníž. přenesená",J407,0)</f>
        <v>0</v>
      </c>
      <c r="BI407" s="190">
        <f>IF(N407="nulová",J407,0)</f>
        <v>0</v>
      </c>
      <c r="BJ407" s="16" t="s">
        <v>82</v>
      </c>
      <c r="BK407" s="190">
        <f>ROUND(I407*H407,2)</f>
        <v>0</v>
      </c>
      <c r="BL407" s="16" t="s">
        <v>132</v>
      </c>
      <c r="BM407" s="189" t="s">
        <v>1522</v>
      </c>
    </row>
    <row r="408" spans="1:65" s="2" customFormat="1">
      <c r="A408" s="33"/>
      <c r="B408" s="34"/>
      <c r="C408" s="35"/>
      <c r="D408" s="191" t="s">
        <v>134</v>
      </c>
      <c r="E408" s="35"/>
      <c r="F408" s="192" t="s">
        <v>611</v>
      </c>
      <c r="G408" s="35"/>
      <c r="H408" s="35"/>
      <c r="I408" s="193"/>
      <c r="J408" s="35"/>
      <c r="K408" s="35"/>
      <c r="L408" s="38"/>
      <c r="M408" s="194"/>
      <c r="N408" s="195"/>
      <c r="O408" s="70"/>
      <c r="P408" s="70"/>
      <c r="Q408" s="70"/>
      <c r="R408" s="70"/>
      <c r="S408" s="70"/>
      <c r="T408" s="71"/>
      <c r="U408" s="33"/>
      <c r="V408" s="33"/>
      <c r="W408" s="33"/>
      <c r="X408" s="33"/>
      <c r="Y408" s="33"/>
      <c r="Z408" s="33"/>
      <c r="AA408" s="33"/>
      <c r="AB408" s="33"/>
      <c r="AC408" s="33"/>
      <c r="AD408" s="33"/>
      <c r="AE408" s="33"/>
      <c r="AT408" s="16" t="s">
        <v>134</v>
      </c>
      <c r="AU408" s="16" t="s">
        <v>82</v>
      </c>
    </row>
    <row r="409" spans="1:65" s="12" customFormat="1">
      <c r="B409" s="196"/>
      <c r="C409" s="197"/>
      <c r="D409" s="191" t="s">
        <v>135</v>
      </c>
      <c r="E409" s="198" t="s">
        <v>1</v>
      </c>
      <c r="F409" s="199" t="s">
        <v>1453</v>
      </c>
      <c r="G409" s="197"/>
      <c r="H409" s="198" t="s">
        <v>1</v>
      </c>
      <c r="I409" s="200"/>
      <c r="J409" s="197"/>
      <c r="K409" s="197"/>
      <c r="L409" s="201"/>
      <c r="M409" s="202"/>
      <c r="N409" s="203"/>
      <c r="O409" s="203"/>
      <c r="P409" s="203"/>
      <c r="Q409" s="203"/>
      <c r="R409" s="203"/>
      <c r="S409" s="203"/>
      <c r="T409" s="204"/>
      <c r="AT409" s="205" t="s">
        <v>135</v>
      </c>
      <c r="AU409" s="205" t="s">
        <v>82</v>
      </c>
      <c r="AV409" s="12" t="s">
        <v>82</v>
      </c>
      <c r="AW409" s="12" t="s">
        <v>30</v>
      </c>
      <c r="AX409" s="12" t="s">
        <v>74</v>
      </c>
      <c r="AY409" s="205" t="s">
        <v>125</v>
      </c>
    </row>
    <row r="410" spans="1:65" s="13" customFormat="1">
      <c r="B410" s="206"/>
      <c r="C410" s="207"/>
      <c r="D410" s="191" t="s">
        <v>135</v>
      </c>
      <c r="E410" s="208" t="s">
        <v>1</v>
      </c>
      <c r="F410" s="209" t="s">
        <v>82</v>
      </c>
      <c r="G410" s="207"/>
      <c r="H410" s="210">
        <v>1</v>
      </c>
      <c r="I410" s="211"/>
      <c r="J410" s="207"/>
      <c r="K410" s="207"/>
      <c r="L410" s="212"/>
      <c r="M410" s="213"/>
      <c r="N410" s="214"/>
      <c r="O410" s="214"/>
      <c r="P410" s="214"/>
      <c r="Q410" s="214"/>
      <c r="R410" s="214"/>
      <c r="S410" s="214"/>
      <c r="T410" s="215"/>
      <c r="AT410" s="216" t="s">
        <v>135</v>
      </c>
      <c r="AU410" s="216" t="s">
        <v>82</v>
      </c>
      <c r="AV410" s="13" t="s">
        <v>84</v>
      </c>
      <c r="AW410" s="13" t="s">
        <v>30</v>
      </c>
      <c r="AX410" s="13" t="s">
        <v>74</v>
      </c>
      <c r="AY410" s="216" t="s">
        <v>125</v>
      </c>
    </row>
    <row r="411" spans="1:65" s="14" customFormat="1">
      <c r="B411" s="217"/>
      <c r="C411" s="218"/>
      <c r="D411" s="191" t="s">
        <v>135</v>
      </c>
      <c r="E411" s="219" t="s">
        <v>1</v>
      </c>
      <c r="F411" s="220" t="s">
        <v>138</v>
      </c>
      <c r="G411" s="218"/>
      <c r="H411" s="221">
        <v>1</v>
      </c>
      <c r="I411" s="222"/>
      <c r="J411" s="218"/>
      <c r="K411" s="218"/>
      <c r="L411" s="223"/>
      <c r="M411" s="224"/>
      <c r="N411" s="225"/>
      <c r="O411" s="225"/>
      <c r="P411" s="225"/>
      <c r="Q411" s="225"/>
      <c r="R411" s="225"/>
      <c r="S411" s="225"/>
      <c r="T411" s="226"/>
      <c r="AT411" s="227" t="s">
        <v>135</v>
      </c>
      <c r="AU411" s="227" t="s">
        <v>82</v>
      </c>
      <c r="AV411" s="14" t="s">
        <v>132</v>
      </c>
      <c r="AW411" s="14" t="s">
        <v>30</v>
      </c>
      <c r="AX411" s="14" t="s">
        <v>82</v>
      </c>
      <c r="AY411" s="227" t="s">
        <v>125</v>
      </c>
    </row>
    <row r="412" spans="1:65" s="2" customFormat="1" ht="16.5" customHeight="1">
      <c r="A412" s="33"/>
      <c r="B412" s="34"/>
      <c r="C412" s="177" t="s">
        <v>316</v>
      </c>
      <c r="D412" s="177" t="s">
        <v>126</v>
      </c>
      <c r="E412" s="178" t="s">
        <v>614</v>
      </c>
      <c r="F412" s="179" t="s">
        <v>615</v>
      </c>
      <c r="G412" s="180" t="s">
        <v>159</v>
      </c>
      <c r="H412" s="181">
        <v>1</v>
      </c>
      <c r="I412" s="182"/>
      <c r="J412" s="183">
        <f>ROUND(I412*H412,2)</f>
        <v>0</v>
      </c>
      <c r="K412" s="179" t="s">
        <v>130</v>
      </c>
      <c r="L412" s="184"/>
      <c r="M412" s="185" t="s">
        <v>1</v>
      </c>
      <c r="N412" s="186" t="s">
        <v>39</v>
      </c>
      <c r="O412" s="70"/>
      <c r="P412" s="187">
        <f>O412*H412</f>
        <v>0</v>
      </c>
      <c r="Q412" s="187">
        <v>1.8500000000000001E-3</v>
      </c>
      <c r="R412" s="187">
        <f>Q412*H412</f>
        <v>1.8500000000000001E-3</v>
      </c>
      <c r="S412" s="187">
        <v>0</v>
      </c>
      <c r="T412" s="188">
        <f>S412*H412</f>
        <v>0</v>
      </c>
      <c r="U412" s="33"/>
      <c r="V412" s="33"/>
      <c r="W412" s="33"/>
      <c r="X412" s="33"/>
      <c r="Y412" s="33"/>
      <c r="Z412" s="33"/>
      <c r="AA412" s="33"/>
      <c r="AB412" s="33"/>
      <c r="AC412" s="33"/>
      <c r="AD412" s="33"/>
      <c r="AE412" s="33"/>
      <c r="AR412" s="189" t="s">
        <v>131</v>
      </c>
      <c r="AT412" s="189" t="s">
        <v>126</v>
      </c>
      <c r="AU412" s="189" t="s">
        <v>82</v>
      </c>
      <c r="AY412" s="16" t="s">
        <v>125</v>
      </c>
      <c r="BE412" s="190">
        <f>IF(N412="základní",J412,0)</f>
        <v>0</v>
      </c>
      <c r="BF412" s="190">
        <f>IF(N412="snížená",J412,0)</f>
        <v>0</v>
      </c>
      <c r="BG412" s="190">
        <f>IF(N412="zákl. přenesená",J412,0)</f>
        <v>0</v>
      </c>
      <c r="BH412" s="190">
        <f>IF(N412="sníž. přenesená",J412,0)</f>
        <v>0</v>
      </c>
      <c r="BI412" s="190">
        <f>IF(N412="nulová",J412,0)</f>
        <v>0</v>
      </c>
      <c r="BJ412" s="16" t="s">
        <v>82</v>
      </c>
      <c r="BK412" s="190">
        <f>ROUND(I412*H412,2)</f>
        <v>0</v>
      </c>
      <c r="BL412" s="16" t="s">
        <v>132</v>
      </c>
      <c r="BM412" s="189" t="s">
        <v>1523</v>
      </c>
    </row>
    <row r="413" spans="1:65" s="2" customFormat="1">
      <c r="A413" s="33"/>
      <c r="B413" s="34"/>
      <c r="C413" s="35"/>
      <c r="D413" s="191" t="s">
        <v>134</v>
      </c>
      <c r="E413" s="35"/>
      <c r="F413" s="192" t="s">
        <v>615</v>
      </c>
      <c r="G413" s="35"/>
      <c r="H413" s="35"/>
      <c r="I413" s="193"/>
      <c r="J413" s="35"/>
      <c r="K413" s="35"/>
      <c r="L413" s="38"/>
      <c r="M413" s="194"/>
      <c r="N413" s="195"/>
      <c r="O413" s="70"/>
      <c r="P413" s="70"/>
      <c r="Q413" s="70"/>
      <c r="R413" s="70"/>
      <c r="S413" s="70"/>
      <c r="T413" s="71"/>
      <c r="U413" s="33"/>
      <c r="V413" s="33"/>
      <c r="W413" s="33"/>
      <c r="X413" s="33"/>
      <c r="Y413" s="33"/>
      <c r="Z413" s="33"/>
      <c r="AA413" s="33"/>
      <c r="AB413" s="33"/>
      <c r="AC413" s="33"/>
      <c r="AD413" s="33"/>
      <c r="AE413" s="33"/>
      <c r="AT413" s="16" t="s">
        <v>134</v>
      </c>
      <c r="AU413" s="16" t="s">
        <v>82</v>
      </c>
    </row>
    <row r="414" spans="1:65" s="12" customFormat="1">
      <c r="B414" s="196"/>
      <c r="C414" s="197"/>
      <c r="D414" s="191" t="s">
        <v>135</v>
      </c>
      <c r="E414" s="198" t="s">
        <v>1</v>
      </c>
      <c r="F414" s="199" t="s">
        <v>1453</v>
      </c>
      <c r="G414" s="197"/>
      <c r="H414" s="198" t="s">
        <v>1</v>
      </c>
      <c r="I414" s="200"/>
      <c r="J414" s="197"/>
      <c r="K414" s="197"/>
      <c r="L414" s="201"/>
      <c r="M414" s="202"/>
      <c r="N414" s="203"/>
      <c r="O414" s="203"/>
      <c r="P414" s="203"/>
      <c r="Q414" s="203"/>
      <c r="R414" s="203"/>
      <c r="S414" s="203"/>
      <c r="T414" s="204"/>
      <c r="AT414" s="205" t="s">
        <v>135</v>
      </c>
      <c r="AU414" s="205" t="s">
        <v>82</v>
      </c>
      <c r="AV414" s="12" t="s">
        <v>82</v>
      </c>
      <c r="AW414" s="12" t="s">
        <v>30</v>
      </c>
      <c r="AX414" s="12" t="s">
        <v>74</v>
      </c>
      <c r="AY414" s="205" t="s">
        <v>125</v>
      </c>
    </row>
    <row r="415" spans="1:65" s="13" customFormat="1">
      <c r="B415" s="206"/>
      <c r="C415" s="207"/>
      <c r="D415" s="191" t="s">
        <v>135</v>
      </c>
      <c r="E415" s="208" t="s">
        <v>1</v>
      </c>
      <c r="F415" s="209" t="s">
        <v>82</v>
      </c>
      <c r="G415" s="207"/>
      <c r="H415" s="210">
        <v>1</v>
      </c>
      <c r="I415" s="211"/>
      <c r="J415" s="207"/>
      <c r="K415" s="207"/>
      <c r="L415" s="212"/>
      <c r="M415" s="213"/>
      <c r="N415" s="214"/>
      <c r="O415" s="214"/>
      <c r="P415" s="214"/>
      <c r="Q415" s="214"/>
      <c r="R415" s="214"/>
      <c r="S415" s="214"/>
      <c r="T415" s="215"/>
      <c r="AT415" s="216" t="s">
        <v>135</v>
      </c>
      <c r="AU415" s="216" t="s">
        <v>82</v>
      </c>
      <c r="AV415" s="13" t="s">
        <v>84</v>
      </c>
      <c r="AW415" s="13" t="s">
        <v>30</v>
      </c>
      <c r="AX415" s="13" t="s">
        <v>74</v>
      </c>
      <c r="AY415" s="216" t="s">
        <v>125</v>
      </c>
    </row>
    <row r="416" spans="1:65" s="14" customFormat="1">
      <c r="B416" s="217"/>
      <c r="C416" s="218"/>
      <c r="D416" s="191" t="s">
        <v>135</v>
      </c>
      <c r="E416" s="219" t="s">
        <v>1</v>
      </c>
      <c r="F416" s="220" t="s">
        <v>138</v>
      </c>
      <c r="G416" s="218"/>
      <c r="H416" s="221">
        <v>1</v>
      </c>
      <c r="I416" s="222"/>
      <c r="J416" s="218"/>
      <c r="K416" s="218"/>
      <c r="L416" s="223"/>
      <c r="M416" s="224"/>
      <c r="N416" s="225"/>
      <c r="O416" s="225"/>
      <c r="P416" s="225"/>
      <c r="Q416" s="225"/>
      <c r="R416" s="225"/>
      <c r="S416" s="225"/>
      <c r="T416" s="226"/>
      <c r="AT416" s="227" t="s">
        <v>135</v>
      </c>
      <c r="AU416" s="227" t="s">
        <v>82</v>
      </c>
      <c r="AV416" s="14" t="s">
        <v>132</v>
      </c>
      <c r="AW416" s="14" t="s">
        <v>30</v>
      </c>
      <c r="AX416" s="14" t="s">
        <v>82</v>
      </c>
      <c r="AY416" s="227" t="s">
        <v>125</v>
      </c>
    </row>
    <row r="417" spans="1:65" s="2" customFormat="1" ht="16.5" customHeight="1">
      <c r="A417" s="33"/>
      <c r="B417" s="34"/>
      <c r="C417" s="177" t="s">
        <v>320</v>
      </c>
      <c r="D417" s="177" t="s">
        <v>126</v>
      </c>
      <c r="E417" s="178" t="s">
        <v>622</v>
      </c>
      <c r="F417" s="179" t="s">
        <v>623</v>
      </c>
      <c r="G417" s="180" t="s">
        <v>159</v>
      </c>
      <c r="H417" s="181">
        <v>1</v>
      </c>
      <c r="I417" s="182"/>
      <c r="J417" s="183">
        <f>ROUND(I417*H417,2)</f>
        <v>0</v>
      </c>
      <c r="K417" s="179" t="s">
        <v>130</v>
      </c>
      <c r="L417" s="184"/>
      <c r="M417" s="185" t="s">
        <v>1</v>
      </c>
      <c r="N417" s="186" t="s">
        <v>39</v>
      </c>
      <c r="O417" s="70"/>
      <c r="P417" s="187">
        <f>O417*H417</f>
        <v>0</v>
      </c>
      <c r="Q417" s="187">
        <v>1.97E-3</v>
      </c>
      <c r="R417" s="187">
        <f>Q417*H417</f>
        <v>1.97E-3</v>
      </c>
      <c r="S417" s="187">
        <v>0</v>
      </c>
      <c r="T417" s="188">
        <f>S417*H417</f>
        <v>0</v>
      </c>
      <c r="U417" s="33"/>
      <c r="V417" s="33"/>
      <c r="W417" s="33"/>
      <c r="X417" s="33"/>
      <c r="Y417" s="33"/>
      <c r="Z417" s="33"/>
      <c r="AA417" s="33"/>
      <c r="AB417" s="33"/>
      <c r="AC417" s="33"/>
      <c r="AD417" s="33"/>
      <c r="AE417" s="33"/>
      <c r="AR417" s="189" t="s">
        <v>131</v>
      </c>
      <c r="AT417" s="189" t="s">
        <v>126</v>
      </c>
      <c r="AU417" s="189" t="s">
        <v>82</v>
      </c>
      <c r="AY417" s="16" t="s">
        <v>125</v>
      </c>
      <c r="BE417" s="190">
        <f>IF(N417="základní",J417,0)</f>
        <v>0</v>
      </c>
      <c r="BF417" s="190">
        <f>IF(N417="snížená",J417,0)</f>
        <v>0</v>
      </c>
      <c r="BG417" s="190">
        <f>IF(N417="zákl. přenesená",J417,0)</f>
        <v>0</v>
      </c>
      <c r="BH417" s="190">
        <f>IF(N417="sníž. přenesená",J417,0)</f>
        <v>0</v>
      </c>
      <c r="BI417" s="190">
        <f>IF(N417="nulová",J417,0)</f>
        <v>0</v>
      </c>
      <c r="BJ417" s="16" t="s">
        <v>82</v>
      </c>
      <c r="BK417" s="190">
        <f>ROUND(I417*H417,2)</f>
        <v>0</v>
      </c>
      <c r="BL417" s="16" t="s">
        <v>132</v>
      </c>
      <c r="BM417" s="189" t="s">
        <v>1524</v>
      </c>
    </row>
    <row r="418" spans="1:65" s="2" customFormat="1">
      <c r="A418" s="33"/>
      <c r="B418" s="34"/>
      <c r="C418" s="35"/>
      <c r="D418" s="191" t="s">
        <v>134</v>
      </c>
      <c r="E418" s="35"/>
      <c r="F418" s="192" t="s">
        <v>623</v>
      </c>
      <c r="G418" s="35"/>
      <c r="H418" s="35"/>
      <c r="I418" s="193"/>
      <c r="J418" s="35"/>
      <c r="K418" s="35"/>
      <c r="L418" s="38"/>
      <c r="M418" s="194"/>
      <c r="N418" s="195"/>
      <c r="O418" s="70"/>
      <c r="P418" s="70"/>
      <c r="Q418" s="70"/>
      <c r="R418" s="70"/>
      <c r="S418" s="70"/>
      <c r="T418" s="71"/>
      <c r="U418" s="33"/>
      <c r="V418" s="33"/>
      <c r="W418" s="33"/>
      <c r="X418" s="33"/>
      <c r="Y418" s="33"/>
      <c r="Z418" s="33"/>
      <c r="AA418" s="33"/>
      <c r="AB418" s="33"/>
      <c r="AC418" s="33"/>
      <c r="AD418" s="33"/>
      <c r="AE418" s="33"/>
      <c r="AT418" s="16" t="s">
        <v>134</v>
      </c>
      <c r="AU418" s="16" t="s">
        <v>82</v>
      </c>
    </row>
    <row r="419" spans="1:65" s="12" customFormat="1">
      <c r="B419" s="196"/>
      <c r="C419" s="197"/>
      <c r="D419" s="191" t="s">
        <v>135</v>
      </c>
      <c r="E419" s="198" t="s">
        <v>1</v>
      </c>
      <c r="F419" s="199" t="s">
        <v>1453</v>
      </c>
      <c r="G419" s="197"/>
      <c r="H419" s="198" t="s">
        <v>1</v>
      </c>
      <c r="I419" s="200"/>
      <c r="J419" s="197"/>
      <c r="K419" s="197"/>
      <c r="L419" s="201"/>
      <c r="M419" s="202"/>
      <c r="N419" s="203"/>
      <c r="O419" s="203"/>
      <c r="P419" s="203"/>
      <c r="Q419" s="203"/>
      <c r="R419" s="203"/>
      <c r="S419" s="203"/>
      <c r="T419" s="204"/>
      <c r="AT419" s="205" t="s">
        <v>135</v>
      </c>
      <c r="AU419" s="205" t="s">
        <v>82</v>
      </c>
      <c r="AV419" s="12" t="s">
        <v>82</v>
      </c>
      <c r="AW419" s="12" t="s">
        <v>30</v>
      </c>
      <c r="AX419" s="12" t="s">
        <v>74</v>
      </c>
      <c r="AY419" s="205" t="s">
        <v>125</v>
      </c>
    </row>
    <row r="420" spans="1:65" s="13" customFormat="1">
      <c r="B420" s="206"/>
      <c r="C420" s="207"/>
      <c r="D420" s="191" t="s">
        <v>135</v>
      </c>
      <c r="E420" s="208" t="s">
        <v>1</v>
      </c>
      <c r="F420" s="209" t="s">
        <v>82</v>
      </c>
      <c r="G420" s="207"/>
      <c r="H420" s="210">
        <v>1</v>
      </c>
      <c r="I420" s="211"/>
      <c r="J420" s="207"/>
      <c r="K420" s="207"/>
      <c r="L420" s="212"/>
      <c r="M420" s="213"/>
      <c r="N420" s="214"/>
      <c r="O420" s="214"/>
      <c r="P420" s="214"/>
      <c r="Q420" s="214"/>
      <c r="R420" s="214"/>
      <c r="S420" s="214"/>
      <c r="T420" s="215"/>
      <c r="AT420" s="216" t="s">
        <v>135</v>
      </c>
      <c r="AU420" s="216" t="s">
        <v>82</v>
      </c>
      <c r="AV420" s="13" t="s">
        <v>84</v>
      </c>
      <c r="AW420" s="13" t="s">
        <v>30</v>
      </c>
      <c r="AX420" s="13" t="s">
        <v>74</v>
      </c>
      <c r="AY420" s="216" t="s">
        <v>125</v>
      </c>
    </row>
    <row r="421" spans="1:65" s="14" customFormat="1">
      <c r="B421" s="217"/>
      <c r="C421" s="218"/>
      <c r="D421" s="191" t="s">
        <v>135</v>
      </c>
      <c r="E421" s="219" t="s">
        <v>1</v>
      </c>
      <c r="F421" s="220" t="s">
        <v>138</v>
      </c>
      <c r="G421" s="218"/>
      <c r="H421" s="221">
        <v>1</v>
      </c>
      <c r="I421" s="222"/>
      <c r="J421" s="218"/>
      <c r="K421" s="218"/>
      <c r="L421" s="223"/>
      <c r="M421" s="224"/>
      <c r="N421" s="225"/>
      <c r="O421" s="225"/>
      <c r="P421" s="225"/>
      <c r="Q421" s="225"/>
      <c r="R421" s="225"/>
      <c r="S421" s="225"/>
      <c r="T421" s="226"/>
      <c r="AT421" s="227" t="s">
        <v>135</v>
      </c>
      <c r="AU421" s="227" t="s">
        <v>82</v>
      </c>
      <c r="AV421" s="14" t="s">
        <v>132</v>
      </c>
      <c r="AW421" s="14" t="s">
        <v>30</v>
      </c>
      <c r="AX421" s="14" t="s">
        <v>82</v>
      </c>
      <c r="AY421" s="227" t="s">
        <v>125</v>
      </c>
    </row>
    <row r="422" spans="1:65" s="2" customFormat="1" ht="16.5" customHeight="1">
      <c r="A422" s="33"/>
      <c r="B422" s="34"/>
      <c r="C422" s="177" t="s">
        <v>324</v>
      </c>
      <c r="D422" s="177" t="s">
        <v>126</v>
      </c>
      <c r="E422" s="178" t="s">
        <v>626</v>
      </c>
      <c r="F422" s="179" t="s">
        <v>627</v>
      </c>
      <c r="G422" s="180" t="s">
        <v>159</v>
      </c>
      <c r="H422" s="181">
        <v>1</v>
      </c>
      <c r="I422" s="182"/>
      <c r="J422" s="183">
        <f>ROUND(I422*H422,2)</f>
        <v>0</v>
      </c>
      <c r="K422" s="179" t="s">
        <v>130</v>
      </c>
      <c r="L422" s="184"/>
      <c r="M422" s="185" t="s">
        <v>1</v>
      </c>
      <c r="N422" s="186" t="s">
        <v>39</v>
      </c>
      <c r="O422" s="70"/>
      <c r="P422" s="187">
        <f>O422*H422</f>
        <v>0</v>
      </c>
      <c r="Q422" s="187">
        <v>2.0300000000000001E-3</v>
      </c>
      <c r="R422" s="187">
        <f>Q422*H422</f>
        <v>2.0300000000000001E-3</v>
      </c>
      <c r="S422" s="187">
        <v>0</v>
      </c>
      <c r="T422" s="188">
        <f>S422*H422</f>
        <v>0</v>
      </c>
      <c r="U422" s="33"/>
      <c r="V422" s="33"/>
      <c r="W422" s="33"/>
      <c r="X422" s="33"/>
      <c r="Y422" s="33"/>
      <c r="Z422" s="33"/>
      <c r="AA422" s="33"/>
      <c r="AB422" s="33"/>
      <c r="AC422" s="33"/>
      <c r="AD422" s="33"/>
      <c r="AE422" s="33"/>
      <c r="AR422" s="189" t="s">
        <v>131</v>
      </c>
      <c r="AT422" s="189" t="s">
        <v>126</v>
      </c>
      <c r="AU422" s="189" t="s">
        <v>82</v>
      </c>
      <c r="AY422" s="16" t="s">
        <v>125</v>
      </c>
      <c r="BE422" s="190">
        <f>IF(N422="základní",J422,0)</f>
        <v>0</v>
      </c>
      <c r="BF422" s="190">
        <f>IF(N422="snížená",J422,0)</f>
        <v>0</v>
      </c>
      <c r="BG422" s="190">
        <f>IF(N422="zákl. přenesená",J422,0)</f>
        <v>0</v>
      </c>
      <c r="BH422" s="190">
        <f>IF(N422="sníž. přenesená",J422,0)</f>
        <v>0</v>
      </c>
      <c r="BI422" s="190">
        <f>IF(N422="nulová",J422,0)</f>
        <v>0</v>
      </c>
      <c r="BJ422" s="16" t="s">
        <v>82</v>
      </c>
      <c r="BK422" s="190">
        <f>ROUND(I422*H422,2)</f>
        <v>0</v>
      </c>
      <c r="BL422" s="16" t="s">
        <v>132</v>
      </c>
      <c r="BM422" s="189" t="s">
        <v>1525</v>
      </c>
    </row>
    <row r="423" spans="1:65" s="2" customFormat="1">
      <c r="A423" s="33"/>
      <c r="B423" s="34"/>
      <c r="C423" s="35"/>
      <c r="D423" s="191" t="s">
        <v>134</v>
      </c>
      <c r="E423" s="35"/>
      <c r="F423" s="192" t="s">
        <v>627</v>
      </c>
      <c r="G423" s="35"/>
      <c r="H423" s="35"/>
      <c r="I423" s="193"/>
      <c r="J423" s="35"/>
      <c r="K423" s="35"/>
      <c r="L423" s="38"/>
      <c r="M423" s="194"/>
      <c r="N423" s="195"/>
      <c r="O423" s="70"/>
      <c r="P423" s="70"/>
      <c r="Q423" s="70"/>
      <c r="R423" s="70"/>
      <c r="S423" s="70"/>
      <c r="T423" s="71"/>
      <c r="U423" s="33"/>
      <c r="V423" s="33"/>
      <c r="W423" s="33"/>
      <c r="X423" s="33"/>
      <c r="Y423" s="33"/>
      <c r="Z423" s="33"/>
      <c r="AA423" s="33"/>
      <c r="AB423" s="33"/>
      <c r="AC423" s="33"/>
      <c r="AD423" s="33"/>
      <c r="AE423" s="33"/>
      <c r="AT423" s="16" t="s">
        <v>134</v>
      </c>
      <c r="AU423" s="16" t="s">
        <v>82</v>
      </c>
    </row>
    <row r="424" spans="1:65" s="12" customFormat="1">
      <c r="B424" s="196"/>
      <c r="C424" s="197"/>
      <c r="D424" s="191" t="s">
        <v>135</v>
      </c>
      <c r="E424" s="198" t="s">
        <v>1</v>
      </c>
      <c r="F424" s="199" t="s">
        <v>1453</v>
      </c>
      <c r="G424" s="197"/>
      <c r="H424" s="198" t="s">
        <v>1</v>
      </c>
      <c r="I424" s="200"/>
      <c r="J424" s="197"/>
      <c r="K424" s="197"/>
      <c r="L424" s="201"/>
      <c r="M424" s="202"/>
      <c r="N424" s="203"/>
      <c r="O424" s="203"/>
      <c r="P424" s="203"/>
      <c r="Q424" s="203"/>
      <c r="R424" s="203"/>
      <c r="S424" s="203"/>
      <c r="T424" s="204"/>
      <c r="AT424" s="205" t="s">
        <v>135</v>
      </c>
      <c r="AU424" s="205" t="s">
        <v>82</v>
      </c>
      <c r="AV424" s="12" t="s">
        <v>82</v>
      </c>
      <c r="AW424" s="12" t="s">
        <v>30</v>
      </c>
      <c r="AX424" s="12" t="s">
        <v>74</v>
      </c>
      <c r="AY424" s="205" t="s">
        <v>125</v>
      </c>
    </row>
    <row r="425" spans="1:65" s="13" customFormat="1">
      <c r="B425" s="206"/>
      <c r="C425" s="207"/>
      <c r="D425" s="191" t="s">
        <v>135</v>
      </c>
      <c r="E425" s="208" t="s">
        <v>1</v>
      </c>
      <c r="F425" s="209" t="s">
        <v>82</v>
      </c>
      <c r="G425" s="207"/>
      <c r="H425" s="210">
        <v>1</v>
      </c>
      <c r="I425" s="211"/>
      <c r="J425" s="207"/>
      <c r="K425" s="207"/>
      <c r="L425" s="212"/>
      <c r="M425" s="213"/>
      <c r="N425" s="214"/>
      <c r="O425" s="214"/>
      <c r="P425" s="214"/>
      <c r="Q425" s="214"/>
      <c r="R425" s="214"/>
      <c r="S425" s="214"/>
      <c r="T425" s="215"/>
      <c r="AT425" s="216" t="s">
        <v>135</v>
      </c>
      <c r="AU425" s="216" t="s">
        <v>82</v>
      </c>
      <c r="AV425" s="13" t="s">
        <v>84</v>
      </c>
      <c r="AW425" s="13" t="s">
        <v>30</v>
      </c>
      <c r="AX425" s="13" t="s">
        <v>74</v>
      </c>
      <c r="AY425" s="216" t="s">
        <v>125</v>
      </c>
    </row>
    <row r="426" spans="1:65" s="14" customFormat="1">
      <c r="B426" s="217"/>
      <c r="C426" s="218"/>
      <c r="D426" s="191" t="s">
        <v>135</v>
      </c>
      <c r="E426" s="219" t="s">
        <v>1</v>
      </c>
      <c r="F426" s="220" t="s">
        <v>138</v>
      </c>
      <c r="G426" s="218"/>
      <c r="H426" s="221">
        <v>1</v>
      </c>
      <c r="I426" s="222"/>
      <c r="J426" s="218"/>
      <c r="K426" s="218"/>
      <c r="L426" s="223"/>
      <c r="M426" s="224"/>
      <c r="N426" s="225"/>
      <c r="O426" s="225"/>
      <c r="P426" s="225"/>
      <c r="Q426" s="225"/>
      <c r="R426" s="225"/>
      <c r="S426" s="225"/>
      <c r="T426" s="226"/>
      <c r="AT426" s="227" t="s">
        <v>135</v>
      </c>
      <c r="AU426" s="227" t="s">
        <v>82</v>
      </c>
      <c r="AV426" s="14" t="s">
        <v>132</v>
      </c>
      <c r="AW426" s="14" t="s">
        <v>30</v>
      </c>
      <c r="AX426" s="14" t="s">
        <v>82</v>
      </c>
      <c r="AY426" s="227" t="s">
        <v>125</v>
      </c>
    </row>
    <row r="427" spans="1:65" s="2" customFormat="1" ht="16.5" customHeight="1">
      <c r="A427" s="33"/>
      <c r="B427" s="34"/>
      <c r="C427" s="177" t="s">
        <v>328</v>
      </c>
      <c r="D427" s="177" t="s">
        <v>126</v>
      </c>
      <c r="E427" s="178" t="s">
        <v>1526</v>
      </c>
      <c r="F427" s="179" t="s">
        <v>1527</v>
      </c>
      <c r="G427" s="180" t="s">
        <v>159</v>
      </c>
      <c r="H427" s="181">
        <v>1</v>
      </c>
      <c r="I427" s="182"/>
      <c r="J427" s="183">
        <f>ROUND(I427*H427,2)</f>
        <v>0</v>
      </c>
      <c r="K427" s="179" t="s">
        <v>130</v>
      </c>
      <c r="L427" s="184"/>
      <c r="M427" s="185" t="s">
        <v>1</v>
      </c>
      <c r="N427" s="186" t="s">
        <v>39</v>
      </c>
      <c r="O427" s="70"/>
      <c r="P427" s="187">
        <f>O427*H427</f>
        <v>0</v>
      </c>
      <c r="Q427" s="187">
        <v>2.2100000000000002E-3</v>
      </c>
      <c r="R427" s="187">
        <f>Q427*H427</f>
        <v>2.2100000000000002E-3</v>
      </c>
      <c r="S427" s="187">
        <v>0</v>
      </c>
      <c r="T427" s="188">
        <f>S427*H427</f>
        <v>0</v>
      </c>
      <c r="U427" s="33"/>
      <c r="V427" s="33"/>
      <c r="W427" s="33"/>
      <c r="X427" s="33"/>
      <c r="Y427" s="33"/>
      <c r="Z427" s="33"/>
      <c r="AA427" s="33"/>
      <c r="AB427" s="33"/>
      <c r="AC427" s="33"/>
      <c r="AD427" s="33"/>
      <c r="AE427" s="33"/>
      <c r="AR427" s="189" t="s">
        <v>131</v>
      </c>
      <c r="AT427" s="189" t="s">
        <v>126</v>
      </c>
      <c r="AU427" s="189" t="s">
        <v>82</v>
      </c>
      <c r="AY427" s="16" t="s">
        <v>125</v>
      </c>
      <c r="BE427" s="190">
        <f>IF(N427="základní",J427,0)</f>
        <v>0</v>
      </c>
      <c r="BF427" s="190">
        <f>IF(N427="snížená",J427,0)</f>
        <v>0</v>
      </c>
      <c r="BG427" s="190">
        <f>IF(N427="zákl. přenesená",J427,0)</f>
        <v>0</v>
      </c>
      <c r="BH427" s="190">
        <f>IF(N427="sníž. přenesená",J427,0)</f>
        <v>0</v>
      </c>
      <c r="BI427" s="190">
        <f>IF(N427="nulová",J427,0)</f>
        <v>0</v>
      </c>
      <c r="BJ427" s="16" t="s">
        <v>82</v>
      </c>
      <c r="BK427" s="190">
        <f>ROUND(I427*H427,2)</f>
        <v>0</v>
      </c>
      <c r="BL427" s="16" t="s">
        <v>132</v>
      </c>
      <c r="BM427" s="189" t="s">
        <v>1528</v>
      </c>
    </row>
    <row r="428" spans="1:65" s="2" customFormat="1">
      <c r="A428" s="33"/>
      <c r="B428" s="34"/>
      <c r="C428" s="35"/>
      <c r="D428" s="191" t="s">
        <v>134</v>
      </c>
      <c r="E428" s="35"/>
      <c r="F428" s="192" t="s">
        <v>1527</v>
      </c>
      <c r="G428" s="35"/>
      <c r="H428" s="35"/>
      <c r="I428" s="193"/>
      <c r="J428" s="35"/>
      <c r="K428" s="35"/>
      <c r="L428" s="38"/>
      <c r="M428" s="194"/>
      <c r="N428" s="195"/>
      <c r="O428" s="70"/>
      <c r="P428" s="70"/>
      <c r="Q428" s="70"/>
      <c r="R428" s="70"/>
      <c r="S428" s="70"/>
      <c r="T428" s="71"/>
      <c r="U428" s="33"/>
      <c r="V428" s="33"/>
      <c r="W428" s="33"/>
      <c r="X428" s="33"/>
      <c r="Y428" s="33"/>
      <c r="Z428" s="33"/>
      <c r="AA428" s="33"/>
      <c r="AB428" s="33"/>
      <c r="AC428" s="33"/>
      <c r="AD428" s="33"/>
      <c r="AE428" s="33"/>
      <c r="AT428" s="16" t="s">
        <v>134</v>
      </c>
      <c r="AU428" s="16" t="s">
        <v>82</v>
      </c>
    </row>
    <row r="429" spans="1:65" s="12" customFormat="1">
      <c r="B429" s="196"/>
      <c r="C429" s="197"/>
      <c r="D429" s="191" t="s">
        <v>135</v>
      </c>
      <c r="E429" s="198" t="s">
        <v>1</v>
      </c>
      <c r="F429" s="199" t="s">
        <v>1453</v>
      </c>
      <c r="G429" s="197"/>
      <c r="H429" s="198" t="s">
        <v>1</v>
      </c>
      <c r="I429" s="200"/>
      <c r="J429" s="197"/>
      <c r="K429" s="197"/>
      <c r="L429" s="201"/>
      <c r="M429" s="202"/>
      <c r="N429" s="203"/>
      <c r="O429" s="203"/>
      <c r="P429" s="203"/>
      <c r="Q429" s="203"/>
      <c r="R429" s="203"/>
      <c r="S429" s="203"/>
      <c r="T429" s="204"/>
      <c r="AT429" s="205" t="s">
        <v>135</v>
      </c>
      <c r="AU429" s="205" t="s">
        <v>82</v>
      </c>
      <c r="AV429" s="12" t="s">
        <v>82</v>
      </c>
      <c r="AW429" s="12" t="s">
        <v>30</v>
      </c>
      <c r="AX429" s="12" t="s">
        <v>74</v>
      </c>
      <c r="AY429" s="205" t="s">
        <v>125</v>
      </c>
    </row>
    <row r="430" spans="1:65" s="13" customFormat="1">
      <c r="B430" s="206"/>
      <c r="C430" s="207"/>
      <c r="D430" s="191" t="s">
        <v>135</v>
      </c>
      <c r="E430" s="208" t="s">
        <v>1</v>
      </c>
      <c r="F430" s="209" t="s">
        <v>82</v>
      </c>
      <c r="G430" s="207"/>
      <c r="H430" s="210">
        <v>1</v>
      </c>
      <c r="I430" s="211"/>
      <c r="J430" s="207"/>
      <c r="K430" s="207"/>
      <c r="L430" s="212"/>
      <c r="M430" s="213"/>
      <c r="N430" s="214"/>
      <c r="O430" s="214"/>
      <c r="P430" s="214"/>
      <c r="Q430" s="214"/>
      <c r="R430" s="214"/>
      <c r="S430" s="214"/>
      <c r="T430" s="215"/>
      <c r="AT430" s="216" t="s">
        <v>135</v>
      </c>
      <c r="AU430" s="216" t="s">
        <v>82</v>
      </c>
      <c r="AV430" s="13" t="s">
        <v>84</v>
      </c>
      <c r="AW430" s="13" t="s">
        <v>30</v>
      </c>
      <c r="AX430" s="13" t="s">
        <v>74</v>
      </c>
      <c r="AY430" s="216" t="s">
        <v>125</v>
      </c>
    </row>
    <row r="431" spans="1:65" s="14" customFormat="1">
      <c r="B431" s="217"/>
      <c r="C431" s="218"/>
      <c r="D431" s="191" t="s">
        <v>135</v>
      </c>
      <c r="E431" s="219" t="s">
        <v>1</v>
      </c>
      <c r="F431" s="220" t="s">
        <v>138</v>
      </c>
      <c r="G431" s="218"/>
      <c r="H431" s="221">
        <v>1</v>
      </c>
      <c r="I431" s="222"/>
      <c r="J431" s="218"/>
      <c r="K431" s="218"/>
      <c r="L431" s="223"/>
      <c r="M431" s="224"/>
      <c r="N431" s="225"/>
      <c r="O431" s="225"/>
      <c r="P431" s="225"/>
      <c r="Q431" s="225"/>
      <c r="R431" s="225"/>
      <c r="S431" s="225"/>
      <c r="T431" s="226"/>
      <c r="AT431" s="227" t="s">
        <v>135</v>
      </c>
      <c r="AU431" s="227" t="s">
        <v>82</v>
      </c>
      <c r="AV431" s="14" t="s">
        <v>132</v>
      </c>
      <c r="AW431" s="14" t="s">
        <v>30</v>
      </c>
      <c r="AX431" s="14" t="s">
        <v>82</v>
      </c>
      <c r="AY431" s="227" t="s">
        <v>125</v>
      </c>
    </row>
    <row r="432" spans="1:65" s="2" customFormat="1" ht="16.5" customHeight="1">
      <c r="A432" s="33"/>
      <c r="B432" s="34"/>
      <c r="C432" s="177" t="s">
        <v>337</v>
      </c>
      <c r="D432" s="177" t="s">
        <v>126</v>
      </c>
      <c r="E432" s="178" t="s">
        <v>634</v>
      </c>
      <c r="F432" s="179" t="s">
        <v>635</v>
      </c>
      <c r="G432" s="180" t="s">
        <v>159</v>
      </c>
      <c r="H432" s="181">
        <v>1</v>
      </c>
      <c r="I432" s="182"/>
      <c r="J432" s="183">
        <f>ROUND(I432*H432,2)</f>
        <v>0</v>
      </c>
      <c r="K432" s="179" t="s">
        <v>130</v>
      </c>
      <c r="L432" s="184"/>
      <c r="M432" s="185" t="s">
        <v>1</v>
      </c>
      <c r="N432" s="186" t="s">
        <v>39</v>
      </c>
      <c r="O432" s="70"/>
      <c r="P432" s="187">
        <f>O432*H432</f>
        <v>0</v>
      </c>
      <c r="Q432" s="187">
        <v>2.2699999999999999E-3</v>
      </c>
      <c r="R432" s="187">
        <f>Q432*H432</f>
        <v>2.2699999999999999E-3</v>
      </c>
      <c r="S432" s="187">
        <v>0</v>
      </c>
      <c r="T432" s="188">
        <f>S432*H432</f>
        <v>0</v>
      </c>
      <c r="U432" s="33"/>
      <c r="V432" s="33"/>
      <c r="W432" s="33"/>
      <c r="X432" s="33"/>
      <c r="Y432" s="33"/>
      <c r="Z432" s="33"/>
      <c r="AA432" s="33"/>
      <c r="AB432" s="33"/>
      <c r="AC432" s="33"/>
      <c r="AD432" s="33"/>
      <c r="AE432" s="33"/>
      <c r="AR432" s="189" t="s">
        <v>131</v>
      </c>
      <c r="AT432" s="189" t="s">
        <v>126</v>
      </c>
      <c r="AU432" s="189" t="s">
        <v>82</v>
      </c>
      <c r="AY432" s="16" t="s">
        <v>125</v>
      </c>
      <c r="BE432" s="190">
        <f>IF(N432="základní",J432,0)</f>
        <v>0</v>
      </c>
      <c r="BF432" s="190">
        <f>IF(N432="snížená",J432,0)</f>
        <v>0</v>
      </c>
      <c r="BG432" s="190">
        <f>IF(N432="zákl. přenesená",J432,0)</f>
        <v>0</v>
      </c>
      <c r="BH432" s="190">
        <f>IF(N432="sníž. přenesená",J432,0)</f>
        <v>0</v>
      </c>
      <c r="BI432" s="190">
        <f>IF(N432="nulová",J432,0)</f>
        <v>0</v>
      </c>
      <c r="BJ432" s="16" t="s">
        <v>82</v>
      </c>
      <c r="BK432" s="190">
        <f>ROUND(I432*H432,2)</f>
        <v>0</v>
      </c>
      <c r="BL432" s="16" t="s">
        <v>132</v>
      </c>
      <c r="BM432" s="189" t="s">
        <v>1529</v>
      </c>
    </row>
    <row r="433" spans="1:65" s="2" customFormat="1">
      <c r="A433" s="33"/>
      <c r="B433" s="34"/>
      <c r="C433" s="35"/>
      <c r="D433" s="191" t="s">
        <v>134</v>
      </c>
      <c r="E433" s="35"/>
      <c r="F433" s="192" t="s">
        <v>635</v>
      </c>
      <c r="G433" s="35"/>
      <c r="H433" s="35"/>
      <c r="I433" s="193"/>
      <c r="J433" s="35"/>
      <c r="K433" s="35"/>
      <c r="L433" s="38"/>
      <c r="M433" s="194"/>
      <c r="N433" s="195"/>
      <c r="O433" s="70"/>
      <c r="P433" s="70"/>
      <c r="Q433" s="70"/>
      <c r="R433" s="70"/>
      <c r="S433" s="70"/>
      <c r="T433" s="71"/>
      <c r="U433" s="33"/>
      <c r="V433" s="33"/>
      <c r="W433" s="33"/>
      <c r="X433" s="33"/>
      <c r="Y433" s="33"/>
      <c r="Z433" s="33"/>
      <c r="AA433" s="33"/>
      <c r="AB433" s="33"/>
      <c r="AC433" s="33"/>
      <c r="AD433" s="33"/>
      <c r="AE433" s="33"/>
      <c r="AT433" s="16" t="s">
        <v>134</v>
      </c>
      <c r="AU433" s="16" t="s">
        <v>82</v>
      </c>
    </row>
    <row r="434" spans="1:65" s="12" customFormat="1">
      <c r="B434" s="196"/>
      <c r="C434" s="197"/>
      <c r="D434" s="191" t="s">
        <v>135</v>
      </c>
      <c r="E434" s="198" t="s">
        <v>1</v>
      </c>
      <c r="F434" s="199" t="s">
        <v>1453</v>
      </c>
      <c r="G434" s="197"/>
      <c r="H434" s="198" t="s">
        <v>1</v>
      </c>
      <c r="I434" s="200"/>
      <c r="J434" s="197"/>
      <c r="K434" s="197"/>
      <c r="L434" s="201"/>
      <c r="M434" s="202"/>
      <c r="N434" s="203"/>
      <c r="O434" s="203"/>
      <c r="P434" s="203"/>
      <c r="Q434" s="203"/>
      <c r="R434" s="203"/>
      <c r="S434" s="203"/>
      <c r="T434" s="204"/>
      <c r="AT434" s="205" t="s">
        <v>135</v>
      </c>
      <c r="AU434" s="205" t="s">
        <v>82</v>
      </c>
      <c r="AV434" s="12" t="s">
        <v>82</v>
      </c>
      <c r="AW434" s="12" t="s">
        <v>30</v>
      </c>
      <c r="AX434" s="12" t="s">
        <v>74</v>
      </c>
      <c r="AY434" s="205" t="s">
        <v>125</v>
      </c>
    </row>
    <row r="435" spans="1:65" s="13" customFormat="1">
      <c r="B435" s="206"/>
      <c r="C435" s="207"/>
      <c r="D435" s="191" t="s">
        <v>135</v>
      </c>
      <c r="E435" s="208" t="s">
        <v>1</v>
      </c>
      <c r="F435" s="209" t="s">
        <v>82</v>
      </c>
      <c r="G435" s="207"/>
      <c r="H435" s="210">
        <v>1</v>
      </c>
      <c r="I435" s="211"/>
      <c r="J435" s="207"/>
      <c r="K435" s="207"/>
      <c r="L435" s="212"/>
      <c r="M435" s="213"/>
      <c r="N435" s="214"/>
      <c r="O435" s="214"/>
      <c r="P435" s="214"/>
      <c r="Q435" s="214"/>
      <c r="R435" s="214"/>
      <c r="S435" s="214"/>
      <c r="T435" s="215"/>
      <c r="AT435" s="216" t="s">
        <v>135</v>
      </c>
      <c r="AU435" s="216" t="s">
        <v>82</v>
      </c>
      <c r="AV435" s="13" t="s">
        <v>84</v>
      </c>
      <c r="AW435" s="13" t="s">
        <v>30</v>
      </c>
      <c r="AX435" s="13" t="s">
        <v>74</v>
      </c>
      <c r="AY435" s="216" t="s">
        <v>125</v>
      </c>
    </row>
    <row r="436" spans="1:65" s="14" customFormat="1">
      <c r="B436" s="217"/>
      <c r="C436" s="218"/>
      <c r="D436" s="191" t="s">
        <v>135</v>
      </c>
      <c r="E436" s="219" t="s">
        <v>1</v>
      </c>
      <c r="F436" s="220" t="s">
        <v>138</v>
      </c>
      <c r="G436" s="218"/>
      <c r="H436" s="221">
        <v>1</v>
      </c>
      <c r="I436" s="222"/>
      <c r="J436" s="218"/>
      <c r="K436" s="218"/>
      <c r="L436" s="223"/>
      <c r="M436" s="224"/>
      <c r="N436" s="225"/>
      <c r="O436" s="225"/>
      <c r="P436" s="225"/>
      <c r="Q436" s="225"/>
      <c r="R436" s="225"/>
      <c r="S436" s="225"/>
      <c r="T436" s="226"/>
      <c r="AT436" s="227" t="s">
        <v>135</v>
      </c>
      <c r="AU436" s="227" t="s">
        <v>82</v>
      </c>
      <c r="AV436" s="14" t="s">
        <v>132</v>
      </c>
      <c r="AW436" s="14" t="s">
        <v>30</v>
      </c>
      <c r="AX436" s="14" t="s">
        <v>82</v>
      </c>
      <c r="AY436" s="227" t="s">
        <v>125</v>
      </c>
    </row>
    <row r="437" spans="1:65" s="2" customFormat="1" ht="16.5" customHeight="1">
      <c r="A437" s="33"/>
      <c r="B437" s="34"/>
      <c r="C437" s="177" t="s">
        <v>341</v>
      </c>
      <c r="D437" s="177" t="s">
        <v>126</v>
      </c>
      <c r="E437" s="178" t="s">
        <v>638</v>
      </c>
      <c r="F437" s="179" t="s">
        <v>639</v>
      </c>
      <c r="G437" s="180" t="s">
        <v>159</v>
      </c>
      <c r="H437" s="181">
        <v>18</v>
      </c>
      <c r="I437" s="182"/>
      <c r="J437" s="183">
        <f>ROUND(I437*H437,2)</f>
        <v>0</v>
      </c>
      <c r="K437" s="179" t="s">
        <v>130</v>
      </c>
      <c r="L437" s="184"/>
      <c r="M437" s="185" t="s">
        <v>1</v>
      </c>
      <c r="N437" s="186" t="s">
        <v>39</v>
      </c>
      <c r="O437" s="70"/>
      <c r="P437" s="187">
        <f>O437*H437</f>
        <v>0</v>
      </c>
      <c r="Q437" s="187">
        <v>0</v>
      </c>
      <c r="R437" s="187">
        <f>Q437*H437</f>
        <v>0</v>
      </c>
      <c r="S437" s="187">
        <v>0</v>
      </c>
      <c r="T437" s="188">
        <f>S437*H437</f>
        <v>0</v>
      </c>
      <c r="U437" s="33"/>
      <c r="V437" s="33"/>
      <c r="W437" s="33"/>
      <c r="X437" s="33"/>
      <c r="Y437" s="33"/>
      <c r="Z437" s="33"/>
      <c r="AA437" s="33"/>
      <c r="AB437" s="33"/>
      <c r="AC437" s="33"/>
      <c r="AD437" s="33"/>
      <c r="AE437" s="33"/>
      <c r="AR437" s="189" t="s">
        <v>131</v>
      </c>
      <c r="AT437" s="189" t="s">
        <v>126</v>
      </c>
      <c r="AU437" s="189" t="s">
        <v>82</v>
      </c>
      <c r="AY437" s="16" t="s">
        <v>125</v>
      </c>
      <c r="BE437" s="190">
        <f>IF(N437="základní",J437,0)</f>
        <v>0</v>
      </c>
      <c r="BF437" s="190">
        <f>IF(N437="snížená",J437,0)</f>
        <v>0</v>
      </c>
      <c r="BG437" s="190">
        <f>IF(N437="zákl. přenesená",J437,0)</f>
        <v>0</v>
      </c>
      <c r="BH437" s="190">
        <f>IF(N437="sníž. přenesená",J437,0)</f>
        <v>0</v>
      </c>
      <c r="BI437" s="190">
        <f>IF(N437="nulová",J437,0)</f>
        <v>0</v>
      </c>
      <c r="BJ437" s="16" t="s">
        <v>82</v>
      </c>
      <c r="BK437" s="190">
        <f>ROUND(I437*H437,2)</f>
        <v>0</v>
      </c>
      <c r="BL437" s="16" t="s">
        <v>132</v>
      </c>
      <c r="BM437" s="189" t="s">
        <v>1530</v>
      </c>
    </row>
    <row r="438" spans="1:65" s="2" customFormat="1">
      <c r="A438" s="33"/>
      <c r="B438" s="34"/>
      <c r="C438" s="35"/>
      <c r="D438" s="191" t="s">
        <v>134</v>
      </c>
      <c r="E438" s="35"/>
      <c r="F438" s="192" t="s">
        <v>639</v>
      </c>
      <c r="G438" s="35"/>
      <c r="H438" s="35"/>
      <c r="I438" s="193"/>
      <c r="J438" s="35"/>
      <c r="K438" s="35"/>
      <c r="L438" s="38"/>
      <c r="M438" s="194"/>
      <c r="N438" s="195"/>
      <c r="O438" s="70"/>
      <c r="P438" s="70"/>
      <c r="Q438" s="70"/>
      <c r="R438" s="70"/>
      <c r="S438" s="70"/>
      <c r="T438" s="71"/>
      <c r="U438" s="33"/>
      <c r="V438" s="33"/>
      <c r="W438" s="33"/>
      <c r="X438" s="33"/>
      <c r="Y438" s="33"/>
      <c r="Z438" s="33"/>
      <c r="AA438" s="33"/>
      <c r="AB438" s="33"/>
      <c r="AC438" s="33"/>
      <c r="AD438" s="33"/>
      <c r="AE438" s="33"/>
      <c r="AT438" s="16" t="s">
        <v>134</v>
      </c>
      <c r="AU438" s="16" t="s">
        <v>82</v>
      </c>
    </row>
    <row r="439" spans="1:65" s="12" customFormat="1">
      <c r="B439" s="196"/>
      <c r="C439" s="197"/>
      <c r="D439" s="191" t="s">
        <v>135</v>
      </c>
      <c r="E439" s="198" t="s">
        <v>1</v>
      </c>
      <c r="F439" s="199" t="s">
        <v>1453</v>
      </c>
      <c r="G439" s="197"/>
      <c r="H439" s="198" t="s">
        <v>1</v>
      </c>
      <c r="I439" s="200"/>
      <c r="J439" s="197"/>
      <c r="K439" s="197"/>
      <c r="L439" s="201"/>
      <c r="M439" s="202"/>
      <c r="N439" s="203"/>
      <c r="O439" s="203"/>
      <c r="P439" s="203"/>
      <c r="Q439" s="203"/>
      <c r="R439" s="203"/>
      <c r="S439" s="203"/>
      <c r="T439" s="204"/>
      <c r="AT439" s="205" t="s">
        <v>135</v>
      </c>
      <c r="AU439" s="205" t="s">
        <v>82</v>
      </c>
      <c r="AV439" s="12" t="s">
        <v>82</v>
      </c>
      <c r="AW439" s="12" t="s">
        <v>30</v>
      </c>
      <c r="AX439" s="12" t="s">
        <v>74</v>
      </c>
      <c r="AY439" s="205" t="s">
        <v>125</v>
      </c>
    </row>
    <row r="440" spans="1:65" s="13" customFormat="1">
      <c r="B440" s="206"/>
      <c r="C440" s="207"/>
      <c r="D440" s="191" t="s">
        <v>135</v>
      </c>
      <c r="E440" s="208" t="s">
        <v>1</v>
      </c>
      <c r="F440" s="209" t="s">
        <v>155</v>
      </c>
      <c r="G440" s="207"/>
      <c r="H440" s="210">
        <v>18</v>
      </c>
      <c r="I440" s="211"/>
      <c r="J440" s="207"/>
      <c r="K440" s="207"/>
      <c r="L440" s="212"/>
      <c r="M440" s="213"/>
      <c r="N440" s="214"/>
      <c r="O440" s="214"/>
      <c r="P440" s="214"/>
      <c r="Q440" s="214"/>
      <c r="R440" s="214"/>
      <c r="S440" s="214"/>
      <c r="T440" s="215"/>
      <c r="AT440" s="216" t="s">
        <v>135</v>
      </c>
      <c r="AU440" s="216" t="s">
        <v>82</v>
      </c>
      <c r="AV440" s="13" t="s">
        <v>84</v>
      </c>
      <c r="AW440" s="13" t="s">
        <v>30</v>
      </c>
      <c r="AX440" s="13" t="s">
        <v>74</v>
      </c>
      <c r="AY440" s="216" t="s">
        <v>125</v>
      </c>
    </row>
    <row r="441" spans="1:65" s="14" customFormat="1">
      <c r="B441" s="217"/>
      <c r="C441" s="218"/>
      <c r="D441" s="191" t="s">
        <v>135</v>
      </c>
      <c r="E441" s="219" t="s">
        <v>1</v>
      </c>
      <c r="F441" s="220" t="s">
        <v>138</v>
      </c>
      <c r="G441" s="218"/>
      <c r="H441" s="221">
        <v>18</v>
      </c>
      <c r="I441" s="222"/>
      <c r="J441" s="218"/>
      <c r="K441" s="218"/>
      <c r="L441" s="223"/>
      <c r="M441" s="224"/>
      <c r="N441" s="225"/>
      <c r="O441" s="225"/>
      <c r="P441" s="225"/>
      <c r="Q441" s="225"/>
      <c r="R441" s="225"/>
      <c r="S441" s="225"/>
      <c r="T441" s="226"/>
      <c r="AT441" s="227" t="s">
        <v>135</v>
      </c>
      <c r="AU441" s="227" t="s">
        <v>82</v>
      </c>
      <c r="AV441" s="14" t="s">
        <v>132</v>
      </c>
      <c r="AW441" s="14" t="s">
        <v>30</v>
      </c>
      <c r="AX441" s="14" t="s">
        <v>82</v>
      </c>
      <c r="AY441" s="227" t="s">
        <v>125</v>
      </c>
    </row>
    <row r="442" spans="1:65" s="2" customFormat="1" ht="16.5" customHeight="1">
      <c r="A442" s="33"/>
      <c r="B442" s="34"/>
      <c r="C442" s="177" t="s">
        <v>345</v>
      </c>
      <c r="D442" s="177" t="s">
        <v>126</v>
      </c>
      <c r="E442" s="178" t="s">
        <v>643</v>
      </c>
      <c r="F442" s="179" t="s">
        <v>644</v>
      </c>
      <c r="G442" s="180" t="s">
        <v>159</v>
      </c>
      <c r="H442" s="181">
        <v>18</v>
      </c>
      <c r="I442" s="182"/>
      <c r="J442" s="183">
        <f>ROUND(I442*H442,2)</f>
        <v>0</v>
      </c>
      <c r="K442" s="179" t="s">
        <v>130</v>
      </c>
      <c r="L442" s="184"/>
      <c r="M442" s="185" t="s">
        <v>1</v>
      </c>
      <c r="N442" s="186" t="s">
        <v>39</v>
      </c>
      <c r="O442" s="70"/>
      <c r="P442" s="187">
        <f>O442*H442</f>
        <v>0</v>
      </c>
      <c r="Q442" s="187">
        <v>0</v>
      </c>
      <c r="R442" s="187">
        <f>Q442*H442</f>
        <v>0</v>
      </c>
      <c r="S442" s="187">
        <v>0</v>
      </c>
      <c r="T442" s="188">
        <f>S442*H442</f>
        <v>0</v>
      </c>
      <c r="U442" s="33"/>
      <c r="V442" s="33"/>
      <c r="W442" s="33"/>
      <c r="X442" s="33"/>
      <c r="Y442" s="33"/>
      <c r="Z442" s="33"/>
      <c r="AA442" s="33"/>
      <c r="AB442" s="33"/>
      <c r="AC442" s="33"/>
      <c r="AD442" s="33"/>
      <c r="AE442" s="33"/>
      <c r="AR442" s="189" t="s">
        <v>131</v>
      </c>
      <c r="AT442" s="189" t="s">
        <v>126</v>
      </c>
      <c r="AU442" s="189" t="s">
        <v>82</v>
      </c>
      <c r="AY442" s="16" t="s">
        <v>125</v>
      </c>
      <c r="BE442" s="190">
        <f>IF(N442="základní",J442,0)</f>
        <v>0</v>
      </c>
      <c r="BF442" s="190">
        <f>IF(N442="snížená",J442,0)</f>
        <v>0</v>
      </c>
      <c r="BG442" s="190">
        <f>IF(N442="zákl. přenesená",J442,0)</f>
        <v>0</v>
      </c>
      <c r="BH442" s="190">
        <f>IF(N442="sníž. přenesená",J442,0)</f>
        <v>0</v>
      </c>
      <c r="BI442" s="190">
        <f>IF(N442="nulová",J442,0)</f>
        <v>0</v>
      </c>
      <c r="BJ442" s="16" t="s">
        <v>82</v>
      </c>
      <c r="BK442" s="190">
        <f>ROUND(I442*H442,2)</f>
        <v>0</v>
      </c>
      <c r="BL442" s="16" t="s">
        <v>132</v>
      </c>
      <c r="BM442" s="189" t="s">
        <v>1531</v>
      </c>
    </row>
    <row r="443" spans="1:65" s="2" customFormat="1">
      <c r="A443" s="33"/>
      <c r="B443" s="34"/>
      <c r="C443" s="35"/>
      <c r="D443" s="191" t="s">
        <v>134</v>
      </c>
      <c r="E443" s="35"/>
      <c r="F443" s="192" t="s">
        <v>644</v>
      </c>
      <c r="G443" s="35"/>
      <c r="H443" s="35"/>
      <c r="I443" s="193"/>
      <c r="J443" s="35"/>
      <c r="K443" s="35"/>
      <c r="L443" s="38"/>
      <c r="M443" s="194"/>
      <c r="N443" s="195"/>
      <c r="O443" s="70"/>
      <c r="P443" s="70"/>
      <c r="Q443" s="70"/>
      <c r="R443" s="70"/>
      <c r="S443" s="70"/>
      <c r="T443" s="71"/>
      <c r="U443" s="33"/>
      <c r="V443" s="33"/>
      <c r="W443" s="33"/>
      <c r="X443" s="33"/>
      <c r="Y443" s="33"/>
      <c r="Z443" s="33"/>
      <c r="AA443" s="33"/>
      <c r="AB443" s="33"/>
      <c r="AC443" s="33"/>
      <c r="AD443" s="33"/>
      <c r="AE443" s="33"/>
      <c r="AT443" s="16" t="s">
        <v>134</v>
      </c>
      <c r="AU443" s="16" t="s">
        <v>82</v>
      </c>
    </row>
    <row r="444" spans="1:65" s="12" customFormat="1">
      <c r="B444" s="196"/>
      <c r="C444" s="197"/>
      <c r="D444" s="191" t="s">
        <v>135</v>
      </c>
      <c r="E444" s="198" t="s">
        <v>1</v>
      </c>
      <c r="F444" s="199" t="s">
        <v>1453</v>
      </c>
      <c r="G444" s="197"/>
      <c r="H444" s="198" t="s">
        <v>1</v>
      </c>
      <c r="I444" s="200"/>
      <c r="J444" s="197"/>
      <c r="K444" s="197"/>
      <c r="L444" s="201"/>
      <c r="M444" s="202"/>
      <c r="N444" s="203"/>
      <c r="O444" s="203"/>
      <c r="P444" s="203"/>
      <c r="Q444" s="203"/>
      <c r="R444" s="203"/>
      <c r="S444" s="203"/>
      <c r="T444" s="204"/>
      <c r="AT444" s="205" t="s">
        <v>135</v>
      </c>
      <c r="AU444" s="205" t="s">
        <v>82</v>
      </c>
      <c r="AV444" s="12" t="s">
        <v>82</v>
      </c>
      <c r="AW444" s="12" t="s">
        <v>30</v>
      </c>
      <c r="AX444" s="12" t="s">
        <v>74</v>
      </c>
      <c r="AY444" s="205" t="s">
        <v>125</v>
      </c>
    </row>
    <row r="445" spans="1:65" s="13" customFormat="1">
      <c r="B445" s="206"/>
      <c r="C445" s="207"/>
      <c r="D445" s="191" t="s">
        <v>135</v>
      </c>
      <c r="E445" s="208" t="s">
        <v>1</v>
      </c>
      <c r="F445" s="209" t="s">
        <v>155</v>
      </c>
      <c r="G445" s="207"/>
      <c r="H445" s="210">
        <v>18</v>
      </c>
      <c r="I445" s="211"/>
      <c r="J445" s="207"/>
      <c r="K445" s="207"/>
      <c r="L445" s="212"/>
      <c r="M445" s="213"/>
      <c r="N445" s="214"/>
      <c r="O445" s="214"/>
      <c r="P445" s="214"/>
      <c r="Q445" s="214"/>
      <c r="R445" s="214"/>
      <c r="S445" s="214"/>
      <c r="T445" s="215"/>
      <c r="AT445" s="216" t="s">
        <v>135</v>
      </c>
      <c r="AU445" s="216" t="s">
        <v>82</v>
      </c>
      <c r="AV445" s="13" t="s">
        <v>84</v>
      </c>
      <c r="AW445" s="13" t="s">
        <v>30</v>
      </c>
      <c r="AX445" s="13" t="s">
        <v>74</v>
      </c>
      <c r="AY445" s="216" t="s">
        <v>125</v>
      </c>
    </row>
    <row r="446" spans="1:65" s="14" customFormat="1">
      <c r="B446" s="217"/>
      <c r="C446" s="218"/>
      <c r="D446" s="191" t="s">
        <v>135</v>
      </c>
      <c r="E446" s="219" t="s">
        <v>1</v>
      </c>
      <c r="F446" s="220" t="s">
        <v>138</v>
      </c>
      <c r="G446" s="218"/>
      <c r="H446" s="221">
        <v>18</v>
      </c>
      <c r="I446" s="222"/>
      <c r="J446" s="218"/>
      <c r="K446" s="218"/>
      <c r="L446" s="223"/>
      <c r="M446" s="224"/>
      <c r="N446" s="225"/>
      <c r="O446" s="225"/>
      <c r="P446" s="225"/>
      <c r="Q446" s="225"/>
      <c r="R446" s="225"/>
      <c r="S446" s="225"/>
      <c r="T446" s="226"/>
      <c r="AT446" s="227" t="s">
        <v>135</v>
      </c>
      <c r="AU446" s="227" t="s">
        <v>82</v>
      </c>
      <c r="AV446" s="14" t="s">
        <v>132</v>
      </c>
      <c r="AW446" s="14" t="s">
        <v>30</v>
      </c>
      <c r="AX446" s="14" t="s">
        <v>82</v>
      </c>
      <c r="AY446" s="227" t="s">
        <v>125</v>
      </c>
    </row>
    <row r="447" spans="1:65" s="2" customFormat="1" ht="16.5" customHeight="1">
      <c r="A447" s="33"/>
      <c r="B447" s="34"/>
      <c r="C447" s="177" t="s">
        <v>349</v>
      </c>
      <c r="D447" s="177" t="s">
        <v>126</v>
      </c>
      <c r="E447" s="178" t="s">
        <v>647</v>
      </c>
      <c r="F447" s="179" t="s">
        <v>648</v>
      </c>
      <c r="G447" s="180" t="s">
        <v>159</v>
      </c>
      <c r="H447" s="181">
        <v>36</v>
      </c>
      <c r="I447" s="182"/>
      <c r="J447" s="183">
        <f>ROUND(I447*H447,2)</f>
        <v>0</v>
      </c>
      <c r="K447" s="179" t="s">
        <v>130</v>
      </c>
      <c r="L447" s="184"/>
      <c r="M447" s="185" t="s">
        <v>1</v>
      </c>
      <c r="N447" s="186" t="s">
        <v>39</v>
      </c>
      <c r="O447" s="70"/>
      <c r="P447" s="187">
        <f>O447*H447</f>
        <v>0</v>
      </c>
      <c r="Q447" s="187">
        <v>1.2E-4</v>
      </c>
      <c r="R447" s="187">
        <f>Q447*H447</f>
        <v>4.3200000000000001E-3</v>
      </c>
      <c r="S447" s="187">
        <v>0</v>
      </c>
      <c r="T447" s="188">
        <f>S447*H447</f>
        <v>0</v>
      </c>
      <c r="U447" s="33"/>
      <c r="V447" s="33"/>
      <c r="W447" s="33"/>
      <c r="X447" s="33"/>
      <c r="Y447" s="33"/>
      <c r="Z447" s="33"/>
      <c r="AA447" s="33"/>
      <c r="AB447" s="33"/>
      <c r="AC447" s="33"/>
      <c r="AD447" s="33"/>
      <c r="AE447" s="33"/>
      <c r="AR447" s="189" t="s">
        <v>131</v>
      </c>
      <c r="AT447" s="189" t="s">
        <v>126</v>
      </c>
      <c r="AU447" s="189" t="s">
        <v>82</v>
      </c>
      <c r="AY447" s="16" t="s">
        <v>125</v>
      </c>
      <c r="BE447" s="190">
        <f>IF(N447="základní",J447,0)</f>
        <v>0</v>
      </c>
      <c r="BF447" s="190">
        <f>IF(N447="snížená",J447,0)</f>
        <v>0</v>
      </c>
      <c r="BG447" s="190">
        <f>IF(N447="zákl. přenesená",J447,0)</f>
        <v>0</v>
      </c>
      <c r="BH447" s="190">
        <f>IF(N447="sníž. přenesená",J447,0)</f>
        <v>0</v>
      </c>
      <c r="BI447" s="190">
        <f>IF(N447="nulová",J447,0)</f>
        <v>0</v>
      </c>
      <c r="BJ447" s="16" t="s">
        <v>82</v>
      </c>
      <c r="BK447" s="190">
        <f>ROUND(I447*H447,2)</f>
        <v>0</v>
      </c>
      <c r="BL447" s="16" t="s">
        <v>132</v>
      </c>
      <c r="BM447" s="189" t="s">
        <v>1532</v>
      </c>
    </row>
    <row r="448" spans="1:65" s="2" customFormat="1">
      <c r="A448" s="33"/>
      <c r="B448" s="34"/>
      <c r="C448" s="35"/>
      <c r="D448" s="191" t="s">
        <v>134</v>
      </c>
      <c r="E448" s="35"/>
      <c r="F448" s="192" t="s">
        <v>648</v>
      </c>
      <c r="G448" s="35"/>
      <c r="H448" s="35"/>
      <c r="I448" s="193"/>
      <c r="J448" s="35"/>
      <c r="K448" s="35"/>
      <c r="L448" s="38"/>
      <c r="M448" s="194"/>
      <c r="N448" s="195"/>
      <c r="O448" s="70"/>
      <c r="P448" s="70"/>
      <c r="Q448" s="70"/>
      <c r="R448" s="70"/>
      <c r="S448" s="70"/>
      <c r="T448" s="71"/>
      <c r="U448" s="33"/>
      <c r="V448" s="33"/>
      <c r="W448" s="33"/>
      <c r="X448" s="33"/>
      <c r="Y448" s="33"/>
      <c r="Z448" s="33"/>
      <c r="AA448" s="33"/>
      <c r="AB448" s="33"/>
      <c r="AC448" s="33"/>
      <c r="AD448" s="33"/>
      <c r="AE448" s="33"/>
      <c r="AT448" s="16" t="s">
        <v>134</v>
      </c>
      <c r="AU448" s="16" t="s">
        <v>82</v>
      </c>
    </row>
    <row r="449" spans="1:65" s="12" customFormat="1">
      <c r="B449" s="196"/>
      <c r="C449" s="197"/>
      <c r="D449" s="191" t="s">
        <v>135</v>
      </c>
      <c r="E449" s="198" t="s">
        <v>1</v>
      </c>
      <c r="F449" s="199" t="s">
        <v>1453</v>
      </c>
      <c r="G449" s="197"/>
      <c r="H449" s="198" t="s">
        <v>1</v>
      </c>
      <c r="I449" s="200"/>
      <c r="J449" s="197"/>
      <c r="K449" s="197"/>
      <c r="L449" s="201"/>
      <c r="M449" s="202"/>
      <c r="N449" s="203"/>
      <c r="O449" s="203"/>
      <c r="P449" s="203"/>
      <c r="Q449" s="203"/>
      <c r="R449" s="203"/>
      <c r="S449" s="203"/>
      <c r="T449" s="204"/>
      <c r="AT449" s="205" t="s">
        <v>135</v>
      </c>
      <c r="AU449" s="205" t="s">
        <v>82</v>
      </c>
      <c r="AV449" s="12" t="s">
        <v>82</v>
      </c>
      <c r="AW449" s="12" t="s">
        <v>30</v>
      </c>
      <c r="AX449" s="12" t="s">
        <v>74</v>
      </c>
      <c r="AY449" s="205" t="s">
        <v>125</v>
      </c>
    </row>
    <row r="450" spans="1:65" s="13" customFormat="1">
      <c r="B450" s="206"/>
      <c r="C450" s="207"/>
      <c r="D450" s="191" t="s">
        <v>135</v>
      </c>
      <c r="E450" s="208" t="s">
        <v>1</v>
      </c>
      <c r="F450" s="209" t="s">
        <v>1481</v>
      </c>
      <c r="G450" s="207"/>
      <c r="H450" s="210">
        <v>36</v>
      </c>
      <c r="I450" s="211"/>
      <c r="J450" s="207"/>
      <c r="K450" s="207"/>
      <c r="L450" s="212"/>
      <c r="M450" s="213"/>
      <c r="N450" s="214"/>
      <c r="O450" s="214"/>
      <c r="P450" s="214"/>
      <c r="Q450" s="214"/>
      <c r="R450" s="214"/>
      <c r="S450" s="214"/>
      <c r="T450" s="215"/>
      <c r="AT450" s="216" t="s">
        <v>135</v>
      </c>
      <c r="AU450" s="216" t="s">
        <v>82</v>
      </c>
      <c r="AV450" s="13" t="s">
        <v>84</v>
      </c>
      <c r="AW450" s="13" t="s">
        <v>30</v>
      </c>
      <c r="AX450" s="13" t="s">
        <v>74</v>
      </c>
      <c r="AY450" s="216" t="s">
        <v>125</v>
      </c>
    </row>
    <row r="451" spans="1:65" s="14" customFormat="1">
      <c r="B451" s="217"/>
      <c r="C451" s="218"/>
      <c r="D451" s="191" t="s">
        <v>135</v>
      </c>
      <c r="E451" s="219" t="s">
        <v>1</v>
      </c>
      <c r="F451" s="220" t="s">
        <v>138</v>
      </c>
      <c r="G451" s="218"/>
      <c r="H451" s="221">
        <v>36</v>
      </c>
      <c r="I451" s="222"/>
      <c r="J451" s="218"/>
      <c r="K451" s="218"/>
      <c r="L451" s="223"/>
      <c r="M451" s="224"/>
      <c r="N451" s="225"/>
      <c r="O451" s="225"/>
      <c r="P451" s="225"/>
      <c r="Q451" s="225"/>
      <c r="R451" s="225"/>
      <c r="S451" s="225"/>
      <c r="T451" s="226"/>
      <c r="AT451" s="227" t="s">
        <v>135</v>
      </c>
      <c r="AU451" s="227" t="s">
        <v>82</v>
      </c>
      <c r="AV451" s="14" t="s">
        <v>132</v>
      </c>
      <c r="AW451" s="14" t="s">
        <v>30</v>
      </c>
      <c r="AX451" s="14" t="s">
        <v>82</v>
      </c>
      <c r="AY451" s="227" t="s">
        <v>125</v>
      </c>
    </row>
    <row r="452" spans="1:65" s="2" customFormat="1" ht="16.5" customHeight="1">
      <c r="A452" s="33"/>
      <c r="B452" s="34"/>
      <c r="C452" s="177" t="s">
        <v>842</v>
      </c>
      <c r="D452" s="177" t="s">
        <v>126</v>
      </c>
      <c r="E452" s="178" t="s">
        <v>699</v>
      </c>
      <c r="F452" s="179" t="s">
        <v>700</v>
      </c>
      <c r="G452" s="180" t="s">
        <v>159</v>
      </c>
      <c r="H452" s="181">
        <v>1572</v>
      </c>
      <c r="I452" s="182"/>
      <c r="J452" s="183">
        <f>ROUND(I452*H452,2)</f>
        <v>0</v>
      </c>
      <c r="K452" s="179" t="s">
        <v>130</v>
      </c>
      <c r="L452" s="184"/>
      <c r="M452" s="185" t="s">
        <v>1</v>
      </c>
      <c r="N452" s="186" t="s">
        <v>39</v>
      </c>
      <c r="O452" s="70"/>
      <c r="P452" s="187">
        <f>O452*H452</f>
        <v>0</v>
      </c>
      <c r="Q452" s="187">
        <v>0.13200000000000001</v>
      </c>
      <c r="R452" s="187">
        <f>Q452*H452</f>
        <v>207.50400000000002</v>
      </c>
      <c r="S452" s="187">
        <v>0</v>
      </c>
      <c r="T452" s="188">
        <f>S452*H452</f>
        <v>0</v>
      </c>
      <c r="U452" s="33"/>
      <c r="V452" s="33"/>
      <c r="W452" s="33"/>
      <c r="X452" s="33"/>
      <c r="Y452" s="33"/>
      <c r="Z452" s="33"/>
      <c r="AA452" s="33"/>
      <c r="AB452" s="33"/>
      <c r="AC452" s="33"/>
      <c r="AD452" s="33"/>
      <c r="AE452" s="33"/>
      <c r="AR452" s="189" t="s">
        <v>190</v>
      </c>
      <c r="AT452" s="189" t="s">
        <v>126</v>
      </c>
      <c r="AU452" s="189" t="s">
        <v>82</v>
      </c>
      <c r="AY452" s="16" t="s">
        <v>125</v>
      </c>
      <c r="BE452" s="190">
        <f>IF(N452="základní",J452,0)</f>
        <v>0</v>
      </c>
      <c r="BF452" s="190">
        <f>IF(N452="snížená",J452,0)</f>
        <v>0</v>
      </c>
      <c r="BG452" s="190">
        <f>IF(N452="zákl. přenesená",J452,0)</f>
        <v>0</v>
      </c>
      <c r="BH452" s="190">
        <f>IF(N452="sníž. přenesená",J452,0)</f>
        <v>0</v>
      </c>
      <c r="BI452" s="190">
        <f>IF(N452="nulová",J452,0)</f>
        <v>0</v>
      </c>
      <c r="BJ452" s="16" t="s">
        <v>82</v>
      </c>
      <c r="BK452" s="190">
        <f>ROUND(I452*H452,2)</f>
        <v>0</v>
      </c>
      <c r="BL452" s="16" t="s">
        <v>190</v>
      </c>
      <c r="BM452" s="189" t="s">
        <v>1533</v>
      </c>
    </row>
    <row r="453" spans="1:65" s="2" customFormat="1">
      <c r="A453" s="33"/>
      <c r="B453" s="34"/>
      <c r="C453" s="35"/>
      <c r="D453" s="191" t="s">
        <v>134</v>
      </c>
      <c r="E453" s="35"/>
      <c r="F453" s="192" t="s">
        <v>700</v>
      </c>
      <c r="G453" s="35"/>
      <c r="H453" s="35"/>
      <c r="I453" s="193"/>
      <c r="J453" s="35"/>
      <c r="K453" s="35"/>
      <c r="L453" s="38"/>
      <c r="M453" s="194"/>
      <c r="N453" s="195"/>
      <c r="O453" s="70"/>
      <c r="P453" s="70"/>
      <c r="Q453" s="70"/>
      <c r="R453" s="70"/>
      <c r="S453" s="70"/>
      <c r="T453" s="71"/>
      <c r="U453" s="33"/>
      <c r="V453" s="33"/>
      <c r="W453" s="33"/>
      <c r="X453" s="33"/>
      <c r="Y453" s="33"/>
      <c r="Z453" s="33"/>
      <c r="AA453" s="33"/>
      <c r="AB453" s="33"/>
      <c r="AC453" s="33"/>
      <c r="AD453" s="33"/>
      <c r="AE453" s="33"/>
      <c r="AT453" s="16" t="s">
        <v>134</v>
      </c>
      <c r="AU453" s="16" t="s">
        <v>82</v>
      </c>
    </row>
    <row r="454" spans="1:65" s="12" customFormat="1">
      <c r="B454" s="196"/>
      <c r="C454" s="197"/>
      <c r="D454" s="191" t="s">
        <v>135</v>
      </c>
      <c r="E454" s="198" t="s">
        <v>1</v>
      </c>
      <c r="F454" s="199" t="s">
        <v>1534</v>
      </c>
      <c r="G454" s="197"/>
      <c r="H454" s="198" t="s">
        <v>1</v>
      </c>
      <c r="I454" s="200"/>
      <c r="J454" s="197"/>
      <c r="K454" s="197"/>
      <c r="L454" s="201"/>
      <c r="M454" s="202"/>
      <c r="N454" s="203"/>
      <c r="O454" s="203"/>
      <c r="P454" s="203"/>
      <c r="Q454" s="203"/>
      <c r="R454" s="203"/>
      <c r="S454" s="203"/>
      <c r="T454" s="204"/>
      <c r="AT454" s="205" t="s">
        <v>135</v>
      </c>
      <c r="AU454" s="205" t="s">
        <v>82</v>
      </c>
      <c r="AV454" s="12" t="s">
        <v>82</v>
      </c>
      <c r="AW454" s="12" t="s">
        <v>30</v>
      </c>
      <c r="AX454" s="12" t="s">
        <v>74</v>
      </c>
      <c r="AY454" s="205" t="s">
        <v>125</v>
      </c>
    </row>
    <row r="455" spans="1:65" s="13" customFormat="1">
      <c r="B455" s="206"/>
      <c r="C455" s="207"/>
      <c r="D455" s="191" t="s">
        <v>135</v>
      </c>
      <c r="E455" s="208" t="s">
        <v>1</v>
      </c>
      <c r="F455" s="209" t="s">
        <v>1535</v>
      </c>
      <c r="G455" s="207"/>
      <c r="H455" s="210">
        <v>786</v>
      </c>
      <c r="I455" s="211"/>
      <c r="J455" s="207"/>
      <c r="K455" s="207"/>
      <c r="L455" s="212"/>
      <c r="M455" s="213"/>
      <c r="N455" s="214"/>
      <c r="O455" s="214"/>
      <c r="P455" s="214"/>
      <c r="Q455" s="214"/>
      <c r="R455" s="214"/>
      <c r="S455" s="214"/>
      <c r="T455" s="215"/>
      <c r="AT455" s="216" t="s">
        <v>135</v>
      </c>
      <c r="AU455" s="216" t="s">
        <v>82</v>
      </c>
      <c r="AV455" s="13" t="s">
        <v>84</v>
      </c>
      <c r="AW455" s="13" t="s">
        <v>30</v>
      </c>
      <c r="AX455" s="13" t="s">
        <v>74</v>
      </c>
      <c r="AY455" s="216" t="s">
        <v>125</v>
      </c>
    </row>
    <row r="456" spans="1:65" s="12" customFormat="1">
      <c r="B456" s="196"/>
      <c r="C456" s="197"/>
      <c r="D456" s="191" t="s">
        <v>135</v>
      </c>
      <c r="E456" s="198" t="s">
        <v>1</v>
      </c>
      <c r="F456" s="199" t="s">
        <v>1536</v>
      </c>
      <c r="G456" s="197"/>
      <c r="H456" s="198" t="s">
        <v>1</v>
      </c>
      <c r="I456" s="200"/>
      <c r="J456" s="197"/>
      <c r="K456" s="197"/>
      <c r="L456" s="201"/>
      <c r="M456" s="202"/>
      <c r="N456" s="203"/>
      <c r="O456" s="203"/>
      <c r="P456" s="203"/>
      <c r="Q456" s="203"/>
      <c r="R456" s="203"/>
      <c r="S456" s="203"/>
      <c r="T456" s="204"/>
      <c r="AT456" s="205" t="s">
        <v>135</v>
      </c>
      <c r="AU456" s="205" t="s">
        <v>82</v>
      </c>
      <c r="AV456" s="12" t="s">
        <v>82</v>
      </c>
      <c r="AW456" s="12" t="s">
        <v>30</v>
      </c>
      <c r="AX456" s="12" t="s">
        <v>74</v>
      </c>
      <c r="AY456" s="205" t="s">
        <v>125</v>
      </c>
    </row>
    <row r="457" spans="1:65" s="13" customFormat="1">
      <c r="B457" s="206"/>
      <c r="C457" s="207"/>
      <c r="D457" s="191" t="s">
        <v>135</v>
      </c>
      <c r="E457" s="208" t="s">
        <v>1</v>
      </c>
      <c r="F457" s="209" t="s">
        <v>1535</v>
      </c>
      <c r="G457" s="207"/>
      <c r="H457" s="210">
        <v>786</v>
      </c>
      <c r="I457" s="211"/>
      <c r="J457" s="207"/>
      <c r="K457" s="207"/>
      <c r="L457" s="212"/>
      <c r="M457" s="213"/>
      <c r="N457" s="214"/>
      <c r="O457" s="214"/>
      <c r="P457" s="214"/>
      <c r="Q457" s="214"/>
      <c r="R457" s="214"/>
      <c r="S457" s="214"/>
      <c r="T457" s="215"/>
      <c r="AT457" s="216" t="s">
        <v>135</v>
      </c>
      <c r="AU457" s="216" t="s">
        <v>82</v>
      </c>
      <c r="AV457" s="13" t="s">
        <v>84</v>
      </c>
      <c r="AW457" s="13" t="s">
        <v>30</v>
      </c>
      <c r="AX457" s="13" t="s">
        <v>74</v>
      </c>
      <c r="AY457" s="216" t="s">
        <v>125</v>
      </c>
    </row>
    <row r="458" spans="1:65" s="14" customFormat="1">
      <c r="B458" s="217"/>
      <c r="C458" s="218"/>
      <c r="D458" s="191" t="s">
        <v>135</v>
      </c>
      <c r="E458" s="219" t="s">
        <v>1</v>
      </c>
      <c r="F458" s="220" t="s">
        <v>138</v>
      </c>
      <c r="G458" s="218"/>
      <c r="H458" s="221">
        <v>1572</v>
      </c>
      <c r="I458" s="222"/>
      <c r="J458" s="218"/>
      <c r="K458" s="218"/>
      <c r="L458" s="223"/>
      <c r="M458" s="224"/>
      <c r="N458" s="225"/>
      <c r="O458" s="225"/>
      <c r="P458" s="225"/>
      <c r="Q458" s="225"/>
      <c r="R458" s="225"/>
      <c r="S458" s="225"/>
      <c r="T458" s="226"/>
      <c r="AT458" s="227" t="s">
        <v>135</v>
      </c>
      <c r="AU458" s="227" t="s">
        <v>82</v>
      </c>
      <c r="AV458" s="14" t="s">
        <v>132</v>
      </c>
      <c r="AW458" s="14" t="s">
        <v>30</v>
      </c>
      <c r="AX458" s="14" t="s">
        <v>82</v>
      </c>
      <c r="AY458" s="227" t="s">
        <v>125</v>
      </c>
    </row>
    <row r="459" spans="1:65" s="2" customFormat="1" ht="16.5" customHeight="1">
      <c r="A459" s="33"/>
      <c r="B459" s="34"/>
      <c r="C459" s="177" t="s">
        <v>366</v>
      </c>
      <c r="D459" s="177" t="s">
        <v>126</v>
      </c>
      <c r="E459" s="178" t="s">
        <v>705</v>
      </c>
      <c r="F459" s="179" t="s">
        <v>706</v>
      </c>
      <c r="G459" s="180" t="s">
        <v>159</v>
      </c>
      <c r="H459" s="181">
        <v>784</v>
      </c>
      <c r="I459" s="182"/>
      <c r="J459" s="183">
        <f>ROUND(I459*H459,2)</f>
        <v>0</v>
      </c>
      <c r="K459" s="179" t="s">
        <v>130</v>
      </c>
      <c r="L459" s="184"/>
      <c r="M459" s="185" t="s">
        <v>1</v>
      </c>
      <c r="N459" s="186" t="s">
        <v>39</v>
      </c>
      <c r="O459" s="70"/>
      <c r="P459" s="187">
        <f>O459*H459</f>
        <v>0</v>
      </c>
      <c r="Q459" s="187">
        <v>0.33100000000000002</v>
      </c>
      <c r="R459" s="187">
        <f>Q459*H459</f>
        <v>259.50400000000002</v>
      </c>
      <c r="S459" s="187">
        <v>0</v>
      </c>
      <c r="T459" s="188">
        <f>S459*H459</f>
        <v>0</v>
      </c>
      <c r="U459" s="33"/>
      <c r="V459" s="33"/>
      <c r="W459" s="33"/>
      <c r="X459" s="33"/>
      <c r="Y459" s="33"/>
      <c r="Z459" s="33"/>
      <c r="AA459" s="33"/>
      <c r="AB459" s="33"/>
      <c r="AC459" s="33"/>
      <c r="AD459" s="33"/>
      <c r="AE459" s="33"/>
      <c r="AR459" s="189" t="s">
        <v>190</v>
      </c>
      <c r="AT459" s="189" t="s">
        <v>126</v>
      </c>
      <c r="AU459" s="189" t="s">
        <v>82</v>
      </c>
      <c r="AY459" s="16" t="s">
        <v>125</v>
      </c>
      <c r="BE459" s="190">
        <f>IF(N459="základní",J459,0)</f>
        <v>0</v>
      </c>
      <c r="BF459" s="190">
        <f>IF(N459="snížená",J459,0)</f>
        <v>0</v>
      </c>
      <c r="BG459" s="190">
        <f>IF(N459="zákl. přenesená",J459,0)</f>
        <v>0</v>
      </c>
      <c r="BH459" s="190">
        <f>IF(N459="sníž. přenesená",J459,0)</f>
        <v>0</v>
      </c>
      <c r="BI459" s="190">
        <f>IF(N459="nulová",J459,0)</f>
        <v>0</v>
      </c>
      <c r="BJ459" s="16" t="s">
        <v>82</v>
      </c>
      <c r="BK459" s="190">
        <f>ROUND(I459*H459,2)</f>
        <v>0</v>
      </c>
      <c r="BL459" s="16" t="s">
        <v>190</v>
      </c>
      <c r="BM459" s="189" t="s">
        <v>1537</v>
      </c>
    </row>
    <row r="460" spans="1:65" s="2" customFormat="1">
      <c r="A460" s="33"/>
      <c r="B460" s="34"/>
      <c r="C460" s="35"/>
      <c r="D460" s="191" t="s">
        <v>134</v>
      </c>
      <c r="E460" s="35"/>
      <c r="F460" s="192" t="s">
        <v>706</v>
      </c>
      <c r="G460" s="35"/>
      <c r="H460" s="35"/>
      <c r="I460" s="193"/>
      <c r="J460" s="35"/>
      <c r="K460" s="35"/>
      <c r="L460" s="38"/>
      <c r="M460" s="194"/>
      <c r="N460" s="195"/>
      <c r="O460" s="70"/>
      <c r="P460" s="70"/>
      <c r="Q460" s="70"/>
      <c r="R460" s="70"/>
      <c r="S460" s="70"/>
      <c r="T460" s="71"/>
      <c r="U460" s="33"/>
      <c r="V460" s="33"/>
      <c r="W460" s="33"/>
      <c r="X460" s="33"/>
      <c r="Y460" s="33"/>
      <c r="Z460" s="33"/>
      <c r="AA460" s="33"/>
      <c r="AB460" s="33"/>
      <c r="AC460" s="33"/>
      <c r="AD460" s="33"/>
      <c r="AE460" s="33"/>
      <c r="AT460" s="16" t="s">
        <v>134</v>
      </c>
      <c r="AU460" s="16" t="s">
        <v>82</v>
      </c>
    </row>
    <row r="461" spans="1:65" s="12" customFormat="1">
      <c r="B461" s="196"/>
      <c r="C461" s="197"/>
      <c r="D461" s="191" t="s">
        <v>135</v>
      </c>
      <c r="E461" s="198" t="s">
        <v>1</v>
      </c>
      <c r="F461" s="199" t="s">
        <v>1538</v>
      </c>
      <c r="G461" s="197"/>
      <c r="H461" s="198" t="s">
        <v>1</v>
      </c>
      <c r="I461" s="200"/>
      <c r="J461" s="197"/>
      <c r="K461" s="197"/>
      <c r="L461" s="201"/>
      <c r="M461" s="202"/>
      <c r="N461" s="203"/>
      <c r="O461" s="203"/>
      <c r="P461" s="203"/>
      <c r="Q461" s="203"/>
      <c r="R461" s="203"/>
      <c r="S461" s="203"/>
      <c r="T461" s="204"/>
      <c r="AT461" s="205" t="s">
        <v>135</v>
      </c>
      <c r="AU461" s="205" t="s">
        <v>82</v>
      </c>
      <c r="AV461" s="12" t="s">
        <v>82</v>
      </c>
      <c r="AW461" s="12" t="s">
        <v>30</v>
      </c>
      <c r="AX461" s="12" t="s">
        <v>74</v>
      </c>
      <c r="AY461" s="205" t="s">
        <v>125</v>
      </c>
    </row>
    <row r="462" spans="1:65" s="13" customFormat="1">
      <c r="B462" s="206"/>
      <c r="C462" s="207"/>
      <c r="D462" s="191" t="s">
        <v>135</v>
      </c>
      <c r="E462" s="208" t="s">
        <v>1</v>
      </c>
      <c r="F462" s="209" t="s">
        <v>1539</v>
      </c>
      <c r="G462" s="207"/>
      <c r="H462" s="210">
        <v>392</v>
      </c>
      <c r="I462" s="211"/>
      <c r="J462" s="207"/>
      <c r="K462" s="207"/>
      <c r="L462" s="212"/>
      <c r="M462" s="213"/>
      <c r="N462" s="214"/>
      <c r="O462" s="214"/>
      <c r="P462" s="214"/>
      <c r="Q462" s="214"/>
      <c r="R462" s="214"/>
      <c r="S462" s="214"/>
      <c r="T462" s="215"/>
      <c r="AT462" s="216" t="s">
        <v>135</v>
      </c>
      <c r="AU462" s="216" t="s">
        <v>82</v>
      </c>
      <c r="AV462" s="13" t="s">
        <v>84</v>
      </c>
      <c r="AW462" s="13" t="s">
        <v>30</v>
      </c>
      <c r="AX462" s="13" t="s">
        <v>74</v>
      </c>
      <c r="AY462" s="216" t="s">
        <v>125</v>
      </c>
    </row>
    <row r="463" spans="1:65" s="12" customFormat="1">
      <c r="B463" s="196"/>
      <c r="C463" s="197"/>
      <c r="D463" s="191" t="s">
        <v>135</v>
      </c>
      <c r="E463" s="198" t="s">
        <v>1</v>
      </c>
      <c r="F463" s="199" t="s">
        <v>1540</v>
      </c>
      <c r="G463" s="197"/>
      <c r="H463" s="198" t="s">
        <v>1</v>
      </c>
      <c r="I463" s="200"/>
      <c r="J463" s="197"/>
      <c r="K463" s="197"/>
      <c r="L463" s="201"/>
      <c r="M463" s="202"/>
      <c r="N463" s="203"/>
      <c r="O463" s="203"/>
      <c r="P463" s="203"/>
      <c r="Q463" s="203"/>
      <c r="R463" s="203"/>
      <c r="S463" s="203"/>
      <c r="T463" s="204"/>
      <c r="AT463" s="205" t="s">
        <v>135</v>
      </c>
      <c r="AU463" s="205" t="s">
        <v>82</v>
      </c>
      <c r="AV463" s="12" t="s">
        <v>82</v>
      </c>
      <c r="AW463" s="12" t="s">
        <v>30</v>
      </c>
      <c r="AX463" s="12" t="s">
        <v>74</v>
      </c>
      <c r="AY463" s="205" t="s">
        <v>125</v>
      </c>
    </row>
    <row r="464" spans="1:65" s="13" customFormat="1">
      <c r="B464" s="206"/>
      <c r="C464" s="207"/>
      <c r="D464" s="191" t="s">
        <v>135</v>
      </c>
      <c r="E464" s="208" t="s">
        <v>1</v>
      </c>
      <c r="F464" s="209" t="s">
        <v>1539</v>
      </c>
      <c r="G464" s="207"/>
      <c r="H464" s="210">
        <v>392</v>
      </c>
      <c r="I464" s="211"/>
      <c r="J464" s="207"/>
      <c r="K464" s="207"/>
      <c r="L464" s="212"/>
      <c r="M464" s="213"/>
      <c r="N464" s="214"/>
      <c r="O464" s="214"/>
      <c r="P464" s="214"/>
      <c r="Q464" s="214"/>
      <c r="R464" s="214"/>
      <c r="S464" s="214"/>
      <c r="T464" s="215"/>
      <c r="AT464" s="216" t="s">
        <v>135</v>
      </c>
      <c r="AU464" s="216" t="s">
        <v>82</v>
      </c>
      <c r="AV464" s="13" t="s">
        <v>84</v>
      </c>
      <c r="AW464" s="13" t="s">
        <v>30</v>
      </c>
      <c r="AX464" s="13" t="s">
        <v>74</v>
      </c>
      <c r="AY464" s="216" t="s">
        <v>125</v>
      </c>
    </row>
    <row r="465" spans="1:65" s="14" customFormat="1">
      <c r="B465" s="217"/>
      <c r="C465" s="218"/>
      <c r="D465" s="191" t="s">
        <v>135</v>
      </c>
      <c r="E465" s="219" t="s">
        <v>1</v>
      </c>
      <c r="F465" s="220" t="s">
        <v>138</v>
      </c>
      <c r="G465" s="218"/>
      <c r="H465" s="221">
        <v>784</v>
      </c>
      <c r="I465" s="222"/>
      <c r="J465" s="218"/>
      <c r="K465" s="218"/>
      <c r="L465" s="223"/>
      <c r="M465" s="224"/>
      <c r="N465" s="225"/>
      <c r="O465" s="225"/>
      <c r="P465" s="225"/>
      <c r="Q465" s="225"/>
      <c r="R465" s="225"/>
      <c r="S465" s="225"/>
      <c r="T465" s="226"/>
      <c r="AT465" s="227" t="s">
        <v>135</v>
      </c>
      <c r="AU465" s="227" t="s">
        <v>82</v>
      </c>
      <c r="AV465" s="14" t="s">
        <v>132</v>
      </c>
      <c r="AW465" s="14" t="s">
        <v>30</v>
      </c>
      <c r="AX465" s="14" t="s">
        <v>82</v>
      </c>
      <c r="AY465" s="227" t="s">
        <v>125</v>
      </c>
    </row>
    <row r="466" spans="1:65" s="2" customFormat="1" ht="16.5" customHeight="1">
      <c r="A466" s="33"/>
      <c r="B466" s="34"/>
      <c r="C466" s="177" t="s">
        <v>371</v>
      </c>
      <c r="D466" s="177" t="s">
        <v>126</v>
      </c>
      <c r="E466" s="178" t="s">
        <v>710</v>
      </c>
      <c r="F466" s="179" t="s">
        <v>711</v>
      </c>
      <c r="G466" s="180" t="s">
        <v>159</v>
      </c>
      <c r="H466" s="181">
        <v>1568</v>
      </c>
      <c r="I466" s="182"/>
      <c r="J466" s="183">
        <f>ROUND(I466*H466,2)</f>
        <v>0</v>
      </c>
      <c r="K466" s="179" t="s">
        <v>130</v>
      </c>
      <c r="L466" s="184"/>
      <c r="M466" s="185" t="s">
        <v>1</v>
      </c>
      <c r="N466" s="186" t="s">
        <v>39</v>
      </c>
      <c r="O466" s="70"/>
      <c r="P466" s="187">
        <f>O466*H466</f>
        <v>0</v>
      </c>
      <c r="Q466" s="187">
        <v>0.14899999999999999</v>
      </c>
      <c r="R466" s="187">
        <f>Q466*H466</f>
        <v>233.63199999999998</v>
      </c>
      <c r="S466" s="187">
        <v>0</v>
      </c>
      <c r="T466" s="188">
        <f>S466*H466</f>
        <v>0</v>
      </c>
      <c r="U466" s="33"/>
      <c r="V466" s="33"/>
      <c r="W466" s="33"/>
      <c r="X466" s="33"/>
      <c r="Y466" s="33"/>
      <c r="Z466" s="33"/>
      <c r="AA466" s="33"/>
      <c r="AB466" s="33"/>
      <c r="AC466" s="33"/>
      <c r="AD466" s="33"/>
      <c r="AE466" s="33"/>
      <c r="AR466" s="189" t="s">
        <v>190</v>
      </c>
      <c r="AT466" s="189" t="s">
        <v>126</v>
      </c>
      <c r="AU466" s="189" t="s">
        <v>82</v>
      </c>
      <c r="AY466" s="16" t="s">
        <v>125</v>
      </c>
      <c r="BE466" s="190">
        <f>IF(N466="základní",J466,0)</f>
        <v>0</v>
      </c>
      <c r="BF466" s="190">
        <f>IF(N466="snížená",J466,0)</f>
        <v>0</v>
      </c>
      <c r="BG466" s="190">
        <f>IF(N466="zákl. přenesená",J466,0)</f>
        <v>0</v>
      </c>
      <c r="BH466" s="190">
        <f>IF(N466="sníž. přenesená",J466,0)</f>
        <v>0</v>
      </c>
      <c r="BI466" s="190">
        <f>IF(N466="nulová",J466,0)</f>
        <v>0</v>
      </c>
      <c r="BJ466" s="16" t="s">
        <v>82</v>
      </c>
      <c r="BK466" s="190">
        <f>ROUND(I466*H466,2)</f>
        <v>0</v>
      </c>
      <c r="BL466" s="16" t="s">
        <v>190</v>
      </c>
      <c r="BM466" s="189" t="s">
        <v>1541</v>
      </c>
    </row>
    <row r="467" spans="1:65" s="2" customFormat="1">
      <c r="A467" s="33"/>
      <c r="B467" s="34"/>
      <c r="C467" s="35"/>
      <c r="D467" s="191" t="s">
        <v>134</v>
      </c>
      <c r="E467" s="35"/>
      <c r="F467" s="192" t="s">
        <v>711</v>
      </c>
      <c r="G467" s="35"/>
      <c r="H467" s="35"/>
      <c r="I467" s="193"/>
      <c r="J467" s="35"/>
      <c r="K467" s="35"/>
      <c r="L467" s="38"/>
      <c r="M467" s="194"/>
      <c r="N467" s="195"/>
      <c r="O467" s="70"/>
      <c r="P467" s="70"/>
      <c r="Q467" s="70"/>
      <c r="R467" s="70"/>
      <c r="S467" s="70"/>
      <c r="T467" s="71"/>
      <c r="U467" s="33"/>
      <c r="V467" s="33"/>
      <c r="W467" s="33"/>
      <c r="X467" s="33"/>
      <c r="Y467" s="33"/>
      <c r="Z467" s="33"/>
      <c r="AA467" s="33"/>
      <c r="AB467" s="33"/>
      <c r="AC467" s="33"/>
      <c r="AD467" s="33"/>
      <c r="AE467" s="33"/>
      <c r="AT467" s="16" t="s">
        <v>134</v>
      </c>
      <c r="AU467" s="16" t="s">
        <v>82</v>
      </c>
    </row>
    <row r="468" spans="1:65" s="12" customFormat="1">
      <c r="B468" s="196"/>
      <c r="C468" s="197"/>
      <c r="D468" s="191" t="s">
        <v>135</v>
      </c>
      <c r="E468" s="198" t="s">
        <v>1</v>
      </c>
      <c r="F468" s="199" t="s">
        <v>1534</v>
      </c>
      <c r="G468" s="197"/>
      <c r="H468" s="198" t="s">
        <v>1</v>
      </c>
      <c r="I468" s="200"/>
      <c r="J468" s="197"/>
      <c r="K468" s="197"/>
      <c r="L468" s="201"/>
      <c r="M468" s="202"/>
      <c r="N468" s="203"/>
      <c r="O468" s="203"/>
      <c r="P468" s="203"/>
      <c r="Q468" s="203"/>
      <c r="R468" s="203"/>
      <c r="S468" s="203"/>
      <c r="T468" s="204"/>
      <c r="AT468" s="205" t="s">
        <v>135</v>
      </c>
      <c r="AU468" s="205" t="s">
        <v>82</v>
      </c>
      <c r="AV468" s="12" t="s">
        <v>82</v>
      </c>
      <c r="AW468" s="12" t="s">
        <v>30</v>
      </c>
      <c r="AX468" s="12" t="s">
        <v>74</v>
      </c>
      <c r="AY468" s="205" t="s">
        <v>125</v>
      </c>
    </row>
    <row r="469" spans="1:65" s="13" customFormat="1">
      <c r="B469" s="206"/>
      <c r="C469" s="207"/>
      <c r="D469" s="191" t="s">
        <v>135</v>
      </c>
      <c r="E469" s="208" t="s">
        <v>1</v>
      </c>
      <c r="F469" s="209" t="s">
        <v>1542</v>
      </c>
      <c r="G469" s="207"/>
      <c r="H469" s="210">
        <v>784</v>
      </c>
      <c r="I469" s="211"/>
      <c r="J469" s="207"/>
      <c r="K469" s="207"/>
      <c r="L469" s="212"/>
      <c r="M469" s="213"/>
      <c r="N469" s="214"/>
      <c r="O469" s="214"/>
      <c r="P469" s="214"/>
      <c r="Q469" s="214"/>
      <c r="R469" s="214"/>
      <c r="S469" s="214"/>
      <c r="T469" s="215"/>
      <c r="AT469" s="216" t="s">
        <v>135</v>
      </c>
      <c r="AU469" s="216" t="s">
        <v>82</v>
      </c>
      <c r="AV469" s="13" t="s">
        <v>84</v>
      </c>
      <c r="AW469" s="13" t="s">
        <v>30</v>
      </c>
      <c r="AX469" s="13" t="s">
        <v>74</v>
      </c>
      <c r="AY469" s="216" t="s">
        <v>125</v>
      </c>
    </row>
    <row r="470" spans="1:65" s="12" customFormat="1">
      <c r="B470" s="196"/>
      <c r="C470" s="197"/>
      <c r="D470" s="191" t="s">
        <v>135</v>
      </c>
      <c r="E470" s="198" t="s">
        <v>1</v>
      </c>
      <c r="F470" s="199" t="s">
        <v>1536</v>
      </c>
      <c r="G470" s="197"/>
      <c r="H470" s="198" t="s">
        <v>1</v>
      </c>
      <c r="I470" s="200"/>
      <c r="J470" s="197"/>
      <c r="K470" s="197"/>
      <c r="L470" s="201"/>
      <c r="M470" s="202"/>
      <c r="N470" s="203"/>
      <c r="O470" s="203"/>
      <c r="P470" s="203"/>
      <c r="Q470" s="203"/>
      <c r="R470" s="203"/>
      <c r="S470" s="203"/>
      <c r="T470" s="204"/>
      <c r="AT470" s="205" t="s">
        <v>135</v>
      </c>
      <c r="AU470" s="205" t="s">
        <v>82</v>
      </c>
      <c r="AV470" s="12" t="s">
        <v>82</v>
      </c>
      <c r="AW470" s="12" t="s">
        <v>30</v>
      </c>
      <c r="AX470" s="12" t="s">
        <v>74</v>
      </c>
      <c r="AY470" s="205" t="s">
        <v>125</v>
      </c>
    </row>
    <row r="471" spans="1:65" s="13" customFormat="1">
      <c r="B471" s="206"/>
      <c r="C471" s="207"/>
      <c r="D471" s="191" t="s">
        <v>135</v>
      </c>
      <c r="E471" s="208" t="s">
        <v>1</v>
      </c>
      <c r="F471" s="209" t="s">
        <v>1542</v>
      </c>
      <c r="G471" s="207"/>
      <c r="H471" s="210">
        <v>784</v>
      </c>
      <c r="I471" s="211"/>
      <c r="J471" s="207"/>
      <c r="K471" s="207"/>
      <c r="L471" s="212"/>
      <c r="M471" s="213"/>
      <c r="N471" s="214"/>
      <c r="O471" s="214"/>
      <c r="P471" s="214"/>
      <c r="Q471" s="214"/>
      <c r="R471" s="214"/>
      <c r="S471" s="214"/>
      <c r="T471" s="215"/>
      <c r="AT471" s="216" t="s">
        <v>135</v>
      </c>
      <c r="AU471" s="216" t="s">
        <v>82</v>
      </c>
      <c r="AV471" s="13" t="s">
        <v>84</v>
      </c>
      <c r="AW471" s="13" t="s">
        <v>30</v>
      </c>
      <c r="AX471" s="13" t="s">
        <v>74</v>
      </c>
      <c r="AY471" s="216" t="s">
        <v>125</v>
      </c>
    </row>
    <row r="472" spans="1:65" s="14" customFormat="1">
      <c r="B472" s="217"/>
      <c r="C472" s="218"/>
      <c r="D472" s="191" t="s">
        <v>135</v>
      </c>
      <c r="E472" s="219" t="s">
        <v>1</v>
      </c>
      <c r="F472" s="220" t="s">
        <v>138</v>
      </c>
      <c r="G472" s="218"/>
      <c r="H472" s="221">
        <v>1568</v>
      </c>
      <c r="I472" s="222"/>
      <c r="J472" s="218"/>
      <c r="K472" s="218"/>
      <c r="L472" s="223"/>
      <c r="M472" s="224"/>
      <c r="N472" s="225"/>
      <c r="O472" s="225"/>
      <c r="P472" s="225"/>
      <c r="Q472" s="225"/>
      <c r="R472" s="225"/>
      <c r="S472" s="225"/>
      <c r="T472" s="226"/>
      <c r="AT472" s="227" t="s">
        <v>135</v>
      </c>
      <c r="AU472" s="227" t="s">
        <v>82</v>
      </c>
      <c r="AV472" s="14" t="s">
        <v>132</v>
      </c>
      <c r="AW472" s="14" t="s">
        <v>30</v>
      </c>
      <c r="AX472" s="14" t="s">
        <v>82</v>
      </c>
      <c r="AY472" s="227" t="s">
        <v>125</v>
      </c>
    </row>
    <row r="473" spans="1:65" s="2" customFormat="1" ht="16.5" customHeight="1">
      <c r="A473" s="33"/>
      <c r="B473" s="34"/>
      <c r="C473" s="177" t="s">
        <v>376</v>
      </c>
      <c r="D473" s="177" t="s">
        <v>126</v>
      </c>
      <c r="E473" s="178" t="s">
        <v>715</v>
      </c>
      <c r="F473" s="179" t="s">
        <v>716</v>
      </c>
      <c r="G473" s="180" t="s">
        <v>159</v>
      </c>
      <c r="H473" s="181">
        <v>1568</v>
      </c>
      <c r="I473" s="182"/>
      <c r="J473" s="183">
        <f>ROUND(I473*H473,2)</f>
        <v>0</v>
      </c>
      <c r="K473" s="179" t="s">
        <v>130</v>
      </c>
      <c r="L473" s="184"/>
      <c r="M473" s="185" t="s">
        <v>1</v>
      </c>
      <c r="N473" s="186" t="s">
        <v>39</v>
      </c>
      <c r="O473" s="70"/>
      <c r="P473" s="187">
        <f>O473*H473</f>
        <v>0</v>
      </c>
      <c r="Q473" s="187">
        <v>4.7E-2</v>
      </c>
      <c r="R473" s="187">
        <f>Q473*H473</f>
        <v>73.695999999999998</v>
      </c>
      <c r="S473" s="187">
        <v>0</v>
      </c>
      <c r="T473" s="188">
        <f>S473*H473</f>
        <v>0</v>
      </c>
      <c r="U473" s="33"/>
      <c r="V473" s="33"/>
      <c r="W473" s="33"/>
      <c r="X473" s="33"/>
      <c r="Y473" s="33"/>
      <c r="Z473" s="33"/>
      <c r="AA473" s="33"/>
      <c r="AB473" s="33"/>
      <c r="AC473" s="33"/>
      <c r="AD473" s="33"/>
      <c r="AE473" s="33"/>
      <c r="AR473" s="189" t="s">
        <v>190</v>
      </c>
      <c r="AT473" s="189" t="s">
        <v>126</v>
      </c>
      <c r="AU473" s="189" t="s">
        <v>82</v>
      </c>
      <c r="AY473" s="16" t="s">
        <v>125</v>
      </c>
      <c r="BE473" s="190">
        <f>IF(N473="základní",J473,0)</f>
        <v>0</v>
      </c>
      <c r="BF473" s="190">
        <f>IF(N473="snížená",J473,0)</f>
        <v>0</v>
      </c>
      <c r="BG473" s="190">
        <f>IF(N473="zákl. přenesená",J473,0)</f>
        <v>0</v>
      </c>
      <c r="BH473" s="190">
        <f>IF(N473="sníž. přenesená",J473,0)</f>
        <v>0</v>
      </c>
      <c r="BI473" s="190">
        <f>IF(N473="nulová",J473,0)</f>
        <v>0</v>
      </c>
      <c r="BJ473" s="16" t="s">
        <v>82</v>
      </c>
      <c r="BK473" s="190">
        <f>ROUND(I473*H473,2)</f>
        <v>0</v>
      </c>
      <c r="BL473" s="16" t="s">
        <v>190</v>
      </c>
      <c r="BM473" s="189" t="s">
        <v>1543</v>
      </c>
    </row>
    <row r="474" spans="1:65" s="2" customFormat="1">
      <c r="A474" s="33"/>
      <c r="B474" s="34"/>
      <c r="C474" s="35"/>
      <c r="D474" s="191" t="s">
        <v>134</v>
      </c>
      <c r="E474" s="35"/>
      <c r="F474" s="192" t="s">
        <v>716</v>
      </c>
      <c r="G474" s="35"/>
      <c r="H474" s="35"/>
      <c r="I474" s="193"/>
      <c r="J474" s="35"/>
      <c r="K474" s="35"/>
      <c r="L474" s="38"/>
      <c r="M474" s="194"/>
      <c r="N474" s="195"/>
      <c r="O474" s="70"/>
      <c r="P474" s="70"/>
      <c r="Q474" s="70"/>
      <c r="R474" s="70"/>
      <c r="S474" s="70"/>
      <c r="T474" s="71"/>
      <c r="U474" s="33"/>
      <c r="V474" s="33"/>
      <c r="W474" s="33"/>
      <c r="X474" s="33"/>
      <c r="Y474" s="33"/>
      <c r="Z474" s="33"/>
      <c r="AA474" s="33"/>
      <c r="AB474" s="33"/>
      <c r="AC474" s="33"/>
      <c r="AD474" s="33"/>
      <c r="AE474" s="33"/>
      <c r="AT474" s="16" t="s">
        <v>134</v>
      </c>
      <c r="AU474" s="16" t="s">
        <v>82</v>
      </c>
    </row>
    <row r="475" spans="1:65" s="12" customFormat="1">
      <c r="B475" s="196"/>
      <c r="C475" s="197"/>
      <c r="D475" s="191" t="s">
        <v>135</v>
      </c>
      <c r="E475" s="198" t="s">
        <v>1</v>
      </c>
      <c r="F475" s="199" t="s">
        <v>1534</v>
      </c>
      <c r="G475" s="197"/>
      <c r="H475" s="198" t="s">
        <v>1</v>
      </c>
      <c r="I475" s="200"/>
      <c r="J475" s="197"/>
      <c r="K475" s="197"/>
      <c r="L475" s="201"/>
      <c r="M475" s="202"/>
      <c r="N475" s="203"/>
      <c r="O475" s="203"/>
      <c r="P475" s="203"/>
      <c r="Q475" s="203"/>
      <c r="R475" s="203"/>
      <c r="S475" s="203"/>
      <c r="T475" s="204"/>
      <c r="AT475" s="205" t="s">
        <v>135</v>
      </c>
      <c r="AU475" s="205" t="s">
        <v>82</v>
      </c>
      <c r="AV475" s="12" t="s">
        <v>82</v>
      </c>
      <c r="AW475" s="12" t="s">
        <v>30</v>
      </c>
      <c r="AX475" s="12" t="s">
        <v>74</v>
      </c>
      <c r="AY475" s="205" t="s">
        <v>125</v>
      </c>
    </row>
    <row r="476" spans="1:65" s="13" customFormat="1">
      <c r="B476" s="206"/>
      <c r="C476" s="207"/>
      <c r="D476" s="191" t="s">
        <v>135</v>
      </c>
      <c r="E476" s="208" t="s">
        <v>1</v>
      </c>
      <c r="F476" s="209" t="s">
        <v>1542</v>
      </c>
      <c r="G476" s="207"/>
      <c r="H476" s="210">
        <v>784</v>
      </c>
      <c r="I476" s="211"/>
      <c r="J476" s="207"/>
      <c r="K476" s="207"/>
      <c r="L476" s="212"/>
      <c r="M476" s="213"/>
      <c r="N476" s="214"/>
      <c r="O476" s="214"/>
      <c r="P476" s="214"/>
      <c r="Q476" s="214"/>
      <c r="R476" s="214"/>
      <c r="S476" s="214"/>
      <c r="T476" s="215"/>
      <c r="AT476" s="216" t="s">
        <v>135</v>
      </c>
      <c r="AU476" s="216" t="s">
        <v>82</v>
      </c>
      <c r="AV476" s="13" t="s">
        <v>84</v>
      </c>
      <c r="AW476" s="13" t="s">
        <v>30</v>
      </c>
      <c r="AX476" s="13" t="s">
        <v>74</v>
      </c>
      <c r="AY476" s="216" t="s">
        <v>125</v>
      </c>
    </row>
    <row r="477" spans="1:65" s="12" customFormat="1">
      <c r="B477" s="196"/>
      <c r="C477" s="197"/>
      <c r="D477" s="191" t="s">
        <v>135</v>
      </c>
      <c r="E477" s="198" t="s">
        <v>1</v>
      </c>
      <c r="F477" s="199" t="s">
        <v>1536</v>
      </c>
      <c r="G477" s="197"/>
      <c r="H477" s="198" t="s">
        <v>1</v>
      </c>
      <c r="I477" s="200"/>
      <c r="J477" s="197"/>
      <c r="K477" s="197"/>
      <c r="L477" s="201"/>
      <c r="M477" s="202"/>
      <c r="N477" s="203"/>
      <c r="O477" s="203"/>
      <c r="P477" s="203"/>
      <c r="Q477" s="203"/>
      <c r="R477" s="203"/>
      <c r="S477" s="203"/>
      <c r="T477" s="204"/>
      <c r="AT477" s="205" t="s">
        <v>135</v>
      </c>
      <c r="AU477" s="205" t="s">
        <v>82</v>
      </c>
      <c r="AV477" s="12" t="s">
        <v>82</v>
      </c>
      <c r="AW477" s="12" t="s">
        <v>30</v>
      </c>
      <c r="AX477" s="12" t="s">
        <v>74</v>
      </c>
      <c r="AY477" s="205" t="s">
        <v>125</v>
      </c>
    </row>
    <row r="478" spans="1:65" s="13" customFormat="1">
      <c r="B478" s="206"/>
      <c r="C478" s="207"/>
      <c r="D478" s="191" t="s">
        <v>135</v>
      </c>
      <c r="E478" s="208" t="s">
        <v>1</v>
      </c>
      <c r="F478" s="209" t="s">
        <v>1542</v>
      </c>
      <c r="G478" s="207"/>
      <c r="H478" s="210">
        <v>784</v>
      </c>
      <c r="I478" s="211"/>
      <c r="J478" s="207"/>
      <c r="K478" s="207"/>
      <c r="L478" s="212"/>
      <c r="M478" s="213"/>
      <c r="N478" s="214"/>
      <c r="O478" s="214"/>
      <c r="P478" s="214"/>
      <c r="Q478" s="214"/>
      <c r="R478" s="214"/>
      <c r="S478" s="214"/>
      <c r="T478" s="215"/>
      <c r="AT478" s="216" t="s">
        <v>135</v>
      </c>
      <c r="AU478" s="216" t="s">
        <v>82</v>
      </c>
      <c r="AV478" s="13" t="s">
        <v>84</v>
      </c>
      <c r="AW478" s="13" t="s">
        <v>30</v>
      </c>
      <c r="AX478" s="13" t="s">
        <v>74</v>
      </c>
      <c r="AY478" s="216" t="s">
        <v>125</v>
      </c>
    </row>
    <row r="479" spans="1:65" s="14" customFormat="1">
      <c r="B479" s="217"/>
      <c r="C479" s="218"/>
      <c r="D479" s="191" t="s">
        <v>135</v>
      </c>
      <c r="E479" s="219" t="s">
        <v>1</v>
      </c>
      <c r="F479" s="220" t="s">
        <v>138</v>
      </c>
      <c r="G479" s="218"/>
      <c r="H479" s="221">
        <v>1568</v>
      </c>
      <c r="I479" s="222"/>
      <c r="J479" s="218"/>
      <c r="K479" s="218"/>
      <c r="L479" s="223"/>
      <c r="M479" s="224"/>
      <c r="N479" s="225"/>
      <c r="O479" s="225"/>
      <c r="P479" s="225"/>
      <c r="Q479" s="225"/>
      <c r="R479" s="225"/>
      <c r="S479" s="225"/>
      <c r="T479" s="226"/>
      <c r="AT479" s="227" t="s">
        <v>135</v>
      </c>
      <c r="AU479" s="227" t="s">
        <v>82</v>
      </c>
      <c r="AV479" s="14" t="s">
        <v>132</v>
      </c>
      <c r="AW479" s="14" t="s">
        <v>30</v>
      </c>
      <c r="AX479" s="14" t="s">
        <v>82</v>
      </c>
      <c r="AY479" s="227" t="s">
        <v>125</v>
      </c>
    </row>
    <row r="480" spans="1:65" s="2" customFormat="1" ht="16.5" customHeight="1">
      <c r="A480" s="33"/>
      <c r="B480" s="34"/>
      <c r="C480" s="177" t="s">
        <v>399</v>
      </c>
      <c r="D480" s="177" t="s">
        <v>126</v>
      </c>
      <c r="E480" s="178" t="s">
        <v>659</v>
      </c>
      <c r="F480" s="179" t="s">
        <v>660</v>
      </c>
      <c r="G480" s="180" t="s">
        <v>159</v>
      </c>
      <c r="H480" s="181">
        <v>2</v>
      </c>
      <c r="I480" s="182"/>
      <c r="J480" s="183">
        <f>ROUND(I480*H480,2)</f>
        <v>0</v>
      </c>
      <c r="K480" s="179" t="s">
        <v>130</v>
      </c>
      <c r="L480" s="184"/>
      <c r="M480" s="185" t="s">
        <v>1</v>
      </c>
      <c r="N480" s="186" t="s">
        <v>39</v>
      </c>
      <c r="O480" s="70"/>
      <c r="P480" s="187">
        <f>O480*H480</f>
        <v>0</v>
      </c>
      <c r="Q480" s="187">
        <v>0.71499999999999997</v>
      </c>
      <c r="R480" s="187">
        <f>Q480*H480</f>
        <v>1.43</v>
      </c>
      <c r="S480" s="187">
        <v>0</v>
      </c>
      <c r="T480" s="188">
        <f>S480*H480</f>
        <v>0</v>
      </c>
      <c r="U480" s="33"/>
      <c r="V480" s="33"/>
      <c r="W480" s="33"/>
      <c r="X480" s="33"/>
      <c r="Y480" s="33"/>
      <c r="Z480" s="33"/>
      <c r="AA480" s="33"/>
      <c r="AB480" s="33"/>
      <c r="AC480" s="33"/>
      <c r="AD480" s="33"/>
      <c r="AE480" s="33"/>
      <c r="AR480" s="189" t="s">
        <v>131</v>
      </c>
      <c r="AT480" s="189" t="s">
        <v>126</v>
      </c>
      <c r="AU480" s="189" t="s">
        <v>82</v>
      </c>
      <c r="AY480" s="16" t="s">
        <v>125</v>
      </c>
      <c r="BE480" s="190">
        <f>IF(N480="základní",J480,0)</f>
        <v>0</v>
      </c>
      <c r="BF480" s="190">
        <f>IF(N480="snížená",J480,0)</f>
        <v>0</v>
      </c>
      <c r="BG480" s="190">
        <f>IF(N480="zákl. přenesená",J480,0)</f>
        <v>0</v>
      </c>
      <c r="BH480" s="190">
        <f>IF(N480="sníž. přenesená",J480,0)</f>
        <v>0</v>
      </c>
      <c r="BI480" s="190">
        <f>IF(N480="nulová",J480,0)</f>
        <v>0</v>
      </c>
      <c r="BJ480" s="16" t="s">
        <v>82</v>
      </c>
      <c r="BK480" s="190">
        <f>ROUND(I480*H480,2)</f>
        <v>0</v>
      </c>
      <c r="BL480" s="16" t="s">
        <v>132</v>
      </c>
      <c r="BM480" s="189" t="s">
        <v>1544</v>
      </c>
    </row>
    <row r="481" spans="1:65" s="2" customFormat="1">
      <c r="A481" s="33"/>
      <c r="B481" s="34"/>
      <c r="C481" s="35"/>
      <c r="D481" s="191" t="s">
        <v>134</v>
      </c>
      <c r="E481" s="35"/>
      <c r="F481" s="192" t="s">
        <v>660</v>
      </c>
      <c r="G481" s="35"/>
      <c r="H481" s="35"/>
      <c r="I481" s="193"/>
      <c r="J481" s="35"/>
      <c r="K481" s="35"/>
      <c r="L481" s="38"/>
      <c r="M481" s="194"/>
      <c r="N481" s="195"/>
      <c r="O481" s="70"/>
      <c r="P481" s="70"/>
      <c r="Q481" s="70"/>
      <c r="R481" s="70"/>
      <c r="S481" s="70"/>
      <c r="T481" s="71"/>
      <c r="U481" s="33"/>
      <c r="V481" s="33"/>
      <c r="W481" s="33"/>
      <c r="X481" s="33"/>
      <c r="Y481" s="33"/>
      <c r="Z481" s="33"/>
      <c r="AA481" s="33"/>
      <c r="AB481" s="33"/>
      <c r="AC481" s="33"/>
      <c r="AD481" s="33"/>
      <c r="AE481" s="33"/>
      <c r="AT481" s="16" t="s">
        <v>134</v>
      </c>
      <c r="AU481" s="16" t="s">
        <v>82</v>
      </c>
    </row>
    <row r="482" spans="1:65" s="12" customFormat="1">
      <c r="B482" s="196"/>
      <c r="C482" s="197"/>
      <c r="D482" s="191" t="s">
        <v>135</v>
      </c>
      <c r="E482" s="198" t="s">
        <v>1</v>
      </c>
      <c r="F482" s="199" t="s">
        <v>1545</v>
      </c>
      <c r="G482" s="197"/>
      <c r="H482" s="198" t="s">
        <v>1</v>
      </c>
      <c r="I482" s="200"/>
      <c r="J482" s="197"/>
      <c r="K482" s="197"/>
      <c r="L482" s="201"/>
      <c r="M482" s="202"/>
      <c r="N482" s="203"/>
      <c r="O482" s="203"/>
      <c r="P482" s="203"/>
      <c r="Q482" s="203"/>
      <c r="R482" s="203"/>
      <c r="S482" s="203"/>
      <c r="T482" s="204"/>
      <c r="AT482" s="205" t="s">
        <v>135</v>
      </c>
      <c r="AU482" s="205" t="s">
        <v>82</v>
      </c>
      <c r="AV482" s="12" t="s">
        <v>82</v>
      </c>
      <c r="AW482" s="12" t="s">
        <v>30</v>
      </c>
      <c r="AX482" s="12" t="s">
        <v>74</v>
      </c>
      <c r="AY482" s="205" t="s">
        <v>125</v>
      </c>
    </row>
    <row r="483" spans="1:65" s="12" customFormat="1">
      <c r="B483" s="196"/>
      <c r="C483" s="197"/>
      <c r="D483" s="191" t="s">
        <v>135</v>
      </c>
      <c r="E483" s="198" t="s">
        <v>1</v>
      </c>
      <c r="F483" s="199" t="s">
        <v>1546</v>
      </c>
      <c r="G483" s="197"/>
      <c r="H483" s="198" t="s">
        <v>1</v>
      </c>
      <c r="I483" s="200"/>
      <c r="J483" s="197"/>
      <c r="K483" s="197"/>
      <c r="L483" s="201"/>
      <c r="M483" s="202"/>
      <c r="N483" s="203"/>
      <c r="O483" s="203"/>
      <c r="P483" s="203"/>
      <c r="Q483" s="203"/>
      <c r="R483" s="203"/>
      <c r="S483" s="203"/>
      <c r="T483" s="204"/>
      <c r="AT483" s="205" t="s">
        <v>135</v>
      </c>
      <c r="AU483" s="205" t="s">
        <v>82</v>
      </c>
      <c r="AV483" s="12" t="s">
        <v>82</v>
      </c>
      <c r="AW483" s="12" t="s">
        <v>30</v>
      </c>
      <c r="AX483" s="12" t="s">
        <v>74</v>
      </c>
      <c r="AY483" s="205" t="s">
        <v>125</v>
      </c>
    </row>
    <row r="484" spans="1:65" s="13" customFormat="1">
      <c r="B484" s="206"/>
      <c r="C484" s="207"/>
      <c r="D484" s="191" t="s">
        <v>135</v>
      </c>
      <c r="E484" s="208" t="s">
        <v>1</v>
      </c>
      <c r="F484" s="209" t="s">
        <v>84</v>
      </c>
      <c r="G484" s="207"/>
      <c r="H484" s="210">
        <v>2</v>
      </c>
      <c r="I484" s="211"/>
      <c r="J484" s="207"/>
      <c r="K484" s="207"/>
      <c r="L484" s="212"/>
      <c r="M484" s="213"/>
      <c r="N484" s="214"/>
      <c r="O484" s="214"/>
      <c r="P484" s="214"/>
      <c r="Q484" s="214"/>
      <c r="R484" s="214"/>
      <c r="S484" s="214"/>
      <c r="T484" s="215"/>
      <c r="AT484" s="216" t="s">
        <v>135</v>
      </c>
      <c r="AU484" s="216" t="s">
        <v>82</v>
      </c>
      <c r="AV484" s="13" t="s">
        <v>84</v>
      </c>
      <c r="AW484" s="13" t="s">
        <v>30</v>
      </c>
      <c r="AX484" s="13" t="s">
        <v>74</v>
      </c>
      <c r="AY484" s="216" t="s">
        <v>125</v>
      </c>
    </row>
    <row r="485" spans="1:65" s="14" customFormat="1">
      <c r="B485" s="217"/>
      <c r="C485" s="218"/>
      <c r="D485" s="191" t="s">
        <v>135</v>
      </c>
      <c r="E485" s="219" t="s">
        <v>1</v>
      </c>
      <c r="F485" s="220" t="s">
        <v>138</v>
      </c>
      <c r="G485" s="218"/>
      <c r="H485" s="221">
        <v>2</v>
      </c>
      <c r="I485" s="222"/>
      <c r="J485" s="218"/>
      <c r="K485" s="218"/>
      <c r="L485" s="223"/>
      <c r="M485" s="224"/>
      <c r="N485" s="225"/>
      <c r="O485" s="225"/>
      <c r="P485" s="225"/>
      <c r="Q485" s="225"/>
      <c r="R485" s="225"/>
      <c r="S485" s="225"/>
      <c r="T485" s="226"/>
      <c r="AT485" s="227" t="s">
        <v>135</v>
      </c>
      <c r="AU485" s="227" t="s">
        <v>82</v>
      </c>
      <c r="AV485" s="14" t="s">
        <v>132</v>
      </c>
      <c r="AW485" s="14" t="s">
        <v>30</v>
      </c>
      <c r="AX485" s="14" t="s">
        <v>82</v>
      </c>
      <c r="AY485" s="227" t="s">
        <v>125</v>
      </c>
    </row>
    <row r="486" spans="1:65" s="2" customFormat="1" ht="21.75" customHeight="1">
      <c r="A486" s="33"/>
      <c r="B486" s="34"/>
      <c r="C486" s="177" t="s">
        <v>406</v>
      </c>
      <c r="D486" s="177" t="s">
        <v>126</v>
      </c>
      <c r="E486" s="178" t="s">
        <v>719</v>
      </c>
      <c r="F486" s="179" t="s">
        <v>720</v>
      </c>
      <c r="G486" s="180" t="s">
        <v>721</v>
      </c>
      <c r="H486" s="181">
        <v>78.400000000000006</v>
      </c>
      <c r="I486" s="182"/>
      <c r="J486" s="183">
        <f>ROUND(I486*H486,2)</f>
        <v>0</v>
      </c>
      <c r="K486" s="179" t="s">
        <v>130</v>
      </c>
      <c r="L486" s="184"/>
      <c r="M486" s="185" t="s">
        <v>1</v>
      </c>
      <c r="N486" s="186" t="s">
        <v>39</v>
      </c>
      <c r="O486" s="70"/>
      <c r="P486" s="187">
        <f>O486*H486</f>
        <v>0</v>
      </c>
      <c r="Q486" s="187">
        <v>2.234</v>
      </c>
      <c r="R486" s="187">
        <f>Q486*H486</f>
        <v>175.1456</v>
      </c>
      <c r="S486" s="187">
        <v>0</v>
      </c>
      <c r="T486" s="188">
        <f>S486*H486</f>
        <v>0</v>
      </c>
      <c r="U486" s="33"/>
      <c r="V486" s="33"/>
      <c r="W486" s="33"/>
      <c r="X486" s="33"/>
      <c r="Y486" s="33"/>
      <c r="Z486" s="33"/>
      <c r="AA486" s="33"/>
      <c r="AB486" s="33"/>
      <c r="AC486" s="33"/>
      <c r="AD486" s="33"/>
      <c r="AE486" s="33"/>
      <c r="AR486" s="189" t="s">
        <v>131</v>
      </c>
      <c r="AT486" s="189" t="s">
        <v>126</v>
      </c>
      <c r="AU486" s="189" t="s">
        <v>82</v>
      </c>
      <c r="AY486" s="16" t="s">
        <v>125</v>
      </c>
      <c r="BE486" s="190">
        <f>IF(N486="základní",J486,0)</f>
        <v>0</v>
      </c>
      <c r="BF486" s="190">
        <f>IF(N486="snížená",J486,0)</f>
        <v>0</v>
      </c>
      <c r="BG486" s="190">
        <f>IF(N486="zákl. přenesená",J486,0)</f>
        <v>0</v>
      </c>
      <c r="BH486" s="190">
        <f>IF(N486="sníž. přenesená",J486,0)</f>
        <v>0</v>
      </c>
      <c r="BI486" s="190">
        <f>IF(N486="nulová",J486,0)</f>
        <v>0</v>
      </c>
      <c r="BJ486" s="16" t="s">
        <v>82</v>
      </c>
      <c r="BK486" s="190">
        <f>ROUND(I486*H486,2)</f>
        <v>0</v>
      </c>
      <c r="BL486" s="16" t="s">
        <v>132</v>
      </c>
      <c r="BM486" s="189" t="s">
        <v>1547</v>
      </c>
    </row>
    <row r="487" spans="1:65" s="2" customFormat="1">
      <c r="A487" s="33"/>
      <c r="B487" s="34"/>
      <c r="C487" s="35"/>
      <c r="D487" s="191" t="s">
        <v>134</v>
      </c>
      <c r="E487" s="35"/>
      <c r="F487" s="192" t="s">
        <v>720</v>
      </c>
      <c r="G487" s="35"/>
      <c r="H487" s="35"/>
      <c r="I487" s="193"/>
      <c r="J487" s="35"/>
      <c r="K487" s="35"/>
      <c r="L487" s="38"/>
      <c r="M487" s="194"/>
      <c r="N487" s="195"/>
      <c r="O487" s="70"/>
      <c r="P487" s="70"/>
      <c r="Q487" s="70"/>
      <c r="R487" s="70"/>
      <c r="S487" s="70"/>
      <c r="T487" s="71"/>
      <c r="U487" s="33"/>
      <c r="V487" s="33"/>
      <c r="W487" s="33"/>
      <c r="X487" s="33"/>
      <c r="Y487" s="33"/>
      <c r="Z487" s="33"/>
      <c r="AA487" s="33"/>
      <c r="AB487" s="33"/>
      <c r="AC487" s="33"/>
      <c r="AD487" s="33"/>
      <c r="AE487" s="33"/>
      <c r="AT487" s="16" t="s">
        <v>134</v>
      </c>
      <c r="AU487" s="16" t="s">
        <v>82</v>
      </c>
    </row>
    <row r="488" spans="1:65" s="12" customFormat="1">
      <c r="B488" s="196"/>
      <c r="C488" s="197"/>
      <c r="D488" s="191" t="s">
        <v>135</v>
      </c>
      <c r="E488" s="198" t="s">
        <v>1</v>
      </c>
      <c r="F488" s="199" t="s">
        <v>1534</v>
      </c>
      <c r="G488" s="197"/>
      <c r="H488" s="198" t="s">
        <v>1</v>
      </c>
      <c r="I488" s="200"/>
      <c r="J488" s="197"/>
      <c r="K488" s="197"/>
      <c r="L488" s="201"/>
      <c r="M488" s="202"/>
      <c r="N488" s="203"/>
      <c r="O488" s="203"/>
      <c r="P488" s="203"/>
      <c r="Q488" s="203"/>
      <c r="R488" s="203"/>
      <c r="S488" s="203"/>
      <c r="T488" s="204"/>
      <c r="AT488" s="205" t="s">
        <v>135</v>
      </c>
      <c r="AU488" s="205" t="s">
        <v>82</v>
      </c>
      <c r="AV488" s="12" t="s">
        <v>82</v>
      </c>
      <c r="AW488" s="12" t="s">
        <v>30</v>
      </c>
      <c r="AX488" s="12" t="s">
        <v>74</v>
      </c>
      <c r="AY488" s="205" t="s">
        <v>125</v>
      </c>
    </row>
    <row r="489" spans="1:65" s="13" customFormat="1">
      <c r="B489" s="206"/>
      <c r="C489" s="207"/>
      <c r="D489" s="191" t="s">
        <v>135</v>
      </c>
      <c r="E489" s="208" t="s">
        <v>1</v>
      </c>
      <c r="F489" s="209" t="s">
        <v>1548</v>
      </c>
      <c r="G489" s="207"/>
      <c r="H489" s="210">
        <v>39.200000000000003</v>
      </c>
      <c r="I489" s="211"/>
      <c r="J489" s="207"/>
      <c r="K489" s="207"/>
      <c r="L489" s="212"/>
      <c r="M489" s="213"/>
      <c r="N489" s="214"/>
      <c r="O489" s="214"/>
      <c r="P489" s="214"/>
      <c r="Q489" s="214"/>
      <c r="R489" s="214"/>
      <c r="S489" s="214"/>
      <c r="T489" s="215"/>
      <c r="AT489" s="216" t="s">
        <v>135</v>
      </c>
      <c r="AU489" s="216" t="s">
        <v>82</v>
      </c>
      <c r="AV489" s="13" t="s">
        <v>84</v>
      </c>
      <c r="AW489" s="13" t="s">
        <v>30</v>
      </c>
      <c r="AX489" s="13" t="s">
        <v>74</v>
      </c>
      <c r="AY489" s="216" t="s">
        <v>125</v>
      </c>
    </row>
    <row r="490" spans="1:65" s="12" customFormat="1">
      <c r="B490" s="196"/>
      <c r="C490" s="197"/>
      <c r="D490" s="191" t="s">
        <v>135</v>
      </c>
      <c r="E490" s="198" t="s">
        <v>1</v>
      </c>
      <c r="F490" s="199" t="s">
        <v>1536</v>
      </c>
      <c r="G490" s="197"/>
      <c r="H490" s="198" t="s">
        <v>1</v>
      </c>
      <c r="I490" s="200"/>
      <c r="J490" s="197"/>
      <c r="K490" s="197"/>
      <c r="L490" s="201"/>
      <c r="M490" s="202"/>
      <c r="N490" s="203"/>
      <c r="O490" s="203"/>
      <c r="P490" s="203"/>
      <c r="Q490" s="203"/>
      <c r="R490" s="203"/>
      <c r="S490" s="203"/>
      <c r="T490" s="204"/>
      <c r="AT490" s="205" t="s">
        <v>135</v>
      </c>
      <c r="AU490" s="205" t="s">
        <v>82</v>
      </c>
      <c r="AV490" s="12" t="s">
        <v>82</v>
      </c>
      <c r="AW490" s="12" t="s">
        <v>30</v>
      </c>
      <c r="AX490" s="12" t="s">
        <v>74</v>
      </c>
      <c r="AY490" s="205" t="s">
        <v>125</v>
      </c>
    </row>
    <row r="491" spans="1:65" s="13" customFormat="1">
      <c r="B491" s="206"/>
      <c r="C491" s="207"/>
      <c r="D491" s="191" t="s">
        <v>135</v>
      </c>
      <c r="E491" s="208" t="s">
        <v>1</v>
      </c>
      <c r="F491" s="209" t="s">
        <v>1548</v>
      </c>
      <c r="G491" s="207"/>
      <c r="H491" s="210">
        <v>39.200000000000003</v>
      </c>
      <c r="I491" s="211"/>
      <c r="J491" s="207"/>
      <c r="K491" s="207"/>
      <c r="L491" s="212"/>
      <c r="M491" s="213"/>
      <c r="N491" s="214"/>
      <c r="O491" s="214"/>
      <c r="P491" s="214"/>
      <c r="Q491" s="214"/>
      <c r="R491" s="214"/>
      <c r="S491" s="214"/>
      <c r="T491" s="215"/>
      <c r="AT491" s="216" t="s">
        <v>135</v>
      </c>
      <c r="AU491" s="216" t="s">
        <v>82</v>
      </c>
      <c r="AV491" s="13" t="s">
        <v>84</v>
      </c>
      <c r="AW491" s="13" t="s">
        <v>30</v>
      </c>
      <c r="AX491" s="13" t="s">
        <v>74</v>
      </c>
      <c r="AY491" s="216" t="s">
        <v>125</v>
      </c>
    </row>
    <row r="492" spans="1:65" s="14" customFormat="1">
      <c r="B492" s="217"/>
      <c r="C492" s="218"/>
      <c r="D492" s="191" t="s">
        <v>135</v>
      </c>
      <c r="E492" s="219" t="s">
        <v>1</v>
      </c>
      <c r="F492" s="220" t="s">
        <v>138</v>
      </c>
      <c r="G492" s="218"/>
      <c r="H492" s="221">
        <v>78.400000000000006</v>
      </c>
      <c r="I492" s="222"/>
      <c r="J492" s="218"/>
      <c r="K492" s="218"/>
      <c r="L492" s="223"/>
      <c r="M492" s="224"/>
      <c r="N492" s="225"/>
      <c r="O492" s="225"/>
      <c r="P492" s="225"/>
      <c r="Q492" s="225"/>
      <c r="R492" s="225"/>
      <c r="S492" s="225"/>
      <c r="T492" s="226"/>
      <c r="AT492" s="227" t="s">
        <v>135</v>
      </c>
      <c r="AU492" s="227" t="s">
        <v>82</v>
      </c>
      <c r="AV492" s="14" t="s">
        <v>132</v>
      </c>
      <c r="AW492" s="14" t="s">
        <v>30</v>
      </c>
      <c r="AX492" s="14" t="s">
        <v>82</v>
      </c>
      <c r="AY492" s="227" t="s">
        <v>125</v>
      </c>
    </row>
    <row r="493" spans="1:65" s="2" customFormat="1" ht="16.5" customHeight="1">
      <c r="A493" s="33"/>
      <c r="B493" s="34"/>
      <c r="C493" s="177" t="s">
        <v>410</v>
      </c>
      <c r="D493" s="177" t="s">
        <v>126</v>
      </c>
      <c r="E493" s="178" t="s">
        <v>725</v>
      </c>
      <c r="F493" s="179" t="s">
        <v>726</v>
      </c>
      <c r="G493" s="180" t="s">
        <v>727</v>
      </c>
      <c r="H493" s="181">
        <v>7.84</v>
      </c>
      <c r="I493" s="182"/>
      <c r="J493" s="183">
        <f>ROUND(I493*H493,2)</f>
        <v>0</v>
      </c>
      <c r="K493" s="179" t="s">
        <v>1</v>
      </c>
      <c r="L493" s="184"/>
      <c r="M493" s="185" t="s">
        <v>1</v>
      </c>
      <c r="N493" s="186" t="s">
        <v>39</v>
      </c>
      <c r="O493" s="70"/>
      <c r="P493" s="187">
        <f>O493*H493</f>
        <v>0</v>
      </c>
      <c r="Q493" s="187">
        <v>1</v>
      </c>
      <c r="R493" s="187">
        <f>Q493*H493</f>
        <v>7.84</v>
      </c>
      <c r="S493" s="187">
        <v>0</v>
      </c>
      <c r="T493" s="188">
        <f>S493*H493</f>
        <v>0</v>
      </c>
      <c r="U493" s="33"/>
      <c r="V493" s="33"/>
      <c r="W493" s="33"/>
      <c r="X493" s="33"/>
      <c r="Y493" s="33"/>
      <c r="Z493" s="33"/>
      <c r="AA493" s="33"/>
      <c r="AB493" s="33"/>
      <c r="AC493" s="33"/>
      <c r="AD493" s="33"/>
      <c r="AE493" s="33"/>
      <c r="AR493" s="189" t="s">
        <v>131</v>
      </c>
      <c r="AT493" s="189" t="s">
        <v>126</v>
      </c>
      <c r="AU493" s="189" t="s">
        <v>82</v>
      </c>
      <c r="AY493" s="16" t="s">
        <v>125</v>
      </c>
      <c r="BE493" s="190">
        <f>IF(N493="základní",J493,0)</f>
        <v>0</v>
      </c>
      <c r="BF493" s="190">
        <f>IF(N493="snížená",J493,0)</f>
        <v>0</v>
      </c>
      <c r="BG493" s="190">
        <f>IF(N493="zákl. přenesená",J493,0)</f>
        <v>0</v>
      </c>
      <c r="BH493" s="190">
        <f>IF(N493="sníž. přenesená",J493,0)</f>
        <v>0</v>
      </c>
      <c r="BI493" s="190">
        <f>IF(N493="nulová",J493,0)</f>
        <v>0</v>
      </c>
      <c r="BJ493" s="16" t="s">
        <v>82</v>
      </c>
      <c r="BK493" s="190">
        <f>ROUND(I493*H493,2)</f>
        <v>0</v>
      </c>
      <c r="BL493" s="16" t="s">
        <v>132</v>
      </c>
      <c r="BM493" s="189" t="s">
        <v>1549</v>
      </c>
    </row>
    <row r="494" spans="1:65" s="2" customFormat="1">
      <c r="A494" s="33"/>
      <c r="B494" s="34"/>
      <c r="C494" s="35"/>
      <c r="D494" s="191" t="s">
        <v>134</v>
      </c>
      <c r="E494" s="35"/>
      <c r="F494" s="192" t="s">
        <v>726</v>
      </c>
      <c r="G494" s="35"/>
      <c r="H494" s="35"/>
      <c r="I494" s="193"/>
      <c r="J494" s="35"/>
      <c r="K494" s="35"/>
      <c r="L494" s="38"/>
      <c r="M494" s="194"/>
      <c r="N494" s="195"/>
      <c r="O494" s="70"/>
      <c r="P494" s="70"/>
      <c r="Q494" s="70"/>
      <c r="R494" s="70"/>
      <c r="S494" s="70"/>
      <c r="T494" s="71"/>
      <c r="U494" s="33"/>
      <c r="V494" s="33"/>
      <c r="W494" s="33"/>
      <c r="X494" s="33"/>
      <c r="Y494" s="33"/>
      <c r="Z494" s="33"/>
      <c r="AA494" s="33"/>
      <c r="AB494" s="33"/>
      <c r="AC494" s="33"/>
      <c r="AD494" s="33"/>
      <c r="AE494" s="33"/>
      <c r="AT494" s="16" t="s">
        <v>134</v>
      </c>
      <c r="AU494" s="16" t="s">
        <v>82</v>
      </c>
    </row>
    <row r="495" spans="1:65" s="12" customFormat="1">
      <c r="B495" s="196"/>
      <c r="C495" s="197"/>
      <c r="D495" s="191" t="s">
        <v>135</v>
      </c>
      <c r="E495" s="198" t="s">
        <v>1</v>
      </c>
      <c r="F495" s="199" t="s">
        <v>1534</v>
      </c>
      <c r="G495" s="197"/>
      <c r="H495" s="198" t="s">
        <v>1</v>
      </c>
      <c r="I495" s="200"/>
      <c r="J495" s="197"/>
      <c r="K495" s="197"/>
      <c r="L495" s="201"/>
      <c r="M495" s="202"/>
      <c r="N495" s="203"/>
      <c r="O495" s="203"/>
      <c r="P495" s="203"/>
      <c r="Q495" s="203"/>
      <c r="R495" s="203"/>
      <c r="S495" s="203"/>
      <c r="T495" s="204"/>
      <c r="AT495" s="205" t="s">
        <v>135</v>
      </c>
      <c r="AU495" s="205" t="s">
        <v>82</v>
      </c>
      <c r="AV495" s="12" t="s">
        <v>82</v>
      </c>
      <c r="AW495" s="12" t="s">
        <v>30</v>
      </c>
      <c r="AX495" s="12" t="s">
        <v>74</v>
      </c>
      <c r="AY495" s="205" t="s">
        <v>125</v>
      </c>
    </row>
    <row r="496" spans="1:65" s="13" customFormat="1">
      <c r="B496" s="206"/>
      <c r="C496" s="207"/>
      <c r="D496" s="191" t="s">
        <v>135</v>
      </c>
      <c r="E496" s="208" t="s">
        <v>1</v>
      </c>
      <c r="F496" s="209" t="s">
        <v>1550</v>
      </c>
      <c r="G496" s="207"/>
      <c r="H496" s="210">
        <v>3.92</v>
      </c>
      <c r="I496" s="211"/>
      <c r="J496" s="207"/>
      <c r="K496" s="207"/>
      <c r="L496" s="212"/>
      <c r="M496" s="213"/>
      <c r="N496" s="214"/>
      <c r="O496" s="214"/>
      <c r="P496" s="214"/>
      <c r="Q496" s="214"/>
      <c r="R496" s="214"/>
      <c r="S496" s="214"/>
      <c r="T496" s="215"/>
      <c r="AT496" s="216" t="s">
        <v>135</v>
      </c>
      <c r="AU496" s="216" t="s">
        <v>82</v>
      </c>
      <c r="AV496" s="13" t="s">
        <v>84</v>
      </c>
      <c r="AW496" s="13" t="s">
        <v>30</v>
      </c>
      <c r="AX496" s="13" t="s">
        <v>74</v>
      </c>
      <c r="AY496" s="216" t="s">
        <v>125</v>
      </c>
    </row>
    <row r="497" spans="1:65" s="12" customFormat="1">
      <c r="B497" s="196"/>
      <c r="C497" s="197"/>
      <c r="D497" s="191" t="s">
        <v>135</v>
      </c>
      <c r="E497" s="198" t="s">
        <v>1</v>
      </c>
      <c r="F497" s="199" t="s">
        <v>1536</v>
      </c>
      <c r="G497" s="197"/>
      <c r="H497" s="198" t="s">
        <v>1</v>
      </c>
      <c r="I497" s="200"/>
      <c r="J497" s="197"/>
      <c r="K497" s="197"/>
      <c r="L497" s="201"/>
      <c r="M497" s="202"/>
      <c r="N497" s="203"/>
      <c r="O497" s="203"/>
      <c r="P497" s="203"/>
      <c r="Q497" s="203"/>
      <c r="R497" s="203"/>
      <c r="S497" s="203"/>
      <c r="T497" s="204"/>
      <c r="AT497" s="205" t="s">
        <v>135</v>
      </c>
      <c r="AU497" s="205" t="s">
        <v>82</v>
      </c>
      <c r="AV497" s="12" t="s">
        <v>82</v>
      </c>
      <c r="AW497" s="12" t="s">
        <v>30</v>
      </c>
      <c r="AX497" s="12" t="s">
        <v>74</v>
      </c>
      <c r="AY497" s="205" t="s">
        <v>125</v>
      </c>
    </row>
    <row r="498" spans="1:65" s="13" customFormat="1">
      <c r="B498" s="206"/>
      <c r="C498" s="207"/>
      <c r="D498" s="191" t="s">
        <v>135</v>
      </c>
      <c r="E498" s="208" t="s">
        <v>1</v>
      </c>
      <c r="F498" s="209" t="s">
        <v>1550</v>
      </c>
      <c r="G498" s="207"/>
      <c r="H498" s="210">
        <v>3.92</v>
      </c>
      <c r="I498" s="211"/>
      <c r="J498" s="207"/>
      <c r="K498" s="207"/>
      <c r="L498" s="212"/>
      <c r="M498" s="213"/>
      <c r="N498" s="214"/>
      <c r="O498" s="214"/>
      <c r="P498" s="214"/>
      <c r="Q498" s="214"/>
      <c r="R498" s="214"/>
      <c r="S498" s="214"/>
      <c r="T498" s="215"/>
      <c r="AT498" s="216" t="s">
        <v>135</v>
      </c>
      <c r="AU498" s="216" t="s">
        <v>82</v>
      </c>
      <c r="AV498" s="13" t="s">
        <v>84</v>
      </c>
      <c r="AW498" s="13" t="s">
        <v>30</v>
      </c>
      <c r="AX498" s="13" t="s">
        <v>74</v>
      </c>
      <c r="AY498" s="216" t="s">
        <v>125</v>
      </c>
    </row>
    <row r="499" spans="1:65" s="14" customFormat="1">
      <c r="B499" s="217"/>
      <c r="C499" s="218"/>
      <c r="D499" s="191" t="s">
        <v>135</v>
      </c>
      <c r="E499" s="219" t="s">
        <v>1</v>
      </c>
      <c r="F499" s="220" t="s">
        <v>138</v>
      </c>
      <c r="G499" s="218"/>
      <c r="H499" s="221">
        <v>7.84</v>
      </c>
      <c r="I499" s="222"/>
      <c r="J499" s="218"/>
      <c r="K499" s="218"/>
      <c r="L499" s="223"/>
      <c r="M499" s="224"/>
      <c r="N499" s="225"/>
      <c r="O499" s="225"/>
      <c r="P499" s="225"/>
      <c r="Q499" s="225"/>
      <c r="R499" s="225"/>
      <c r="S499" s="225"/>
      <c r="T499" s="226"/>
      <c r="AT499" s="227" t="s">
        <v>135</v>
      </c>
      <c r="AU499" s="227" t="s">
        <v>82</v>
      </c>
      <c r="AV499" s="14" t="s">
        <v>132</v>
      </c>
      <c r="AW499" s="14" t="s">
        <v>30</v>
      </c>
      <c r="AX499" s="14" t="s">
        <v>82</v>
      </c>
      <c r="AY499" s="227" t="s">
        <v>125</v>
      </c>
    </row>
    <row r="500" spans="1:65" s="2" customFormat="1" ht="24.2" customHeight="1">
      <c r="A500" s="33"/>
      <c r="B500" s="34"/>
      <c r="C500" s="177" t="s">
        <v>416</v>
      </c>
      <c r="D500" s="177" t="s">
        <v>126</v>
      </c>
      <c r="E500" s="178" t="s">
        <v>1551</v>
      </c>
      <c r="F500" s="179" t="s">
        <v>1552</v>
      </c>
      <c r="G500" s="180" t="s">
        <v>727</v>
      </c>
      <c r="H500" s="181">
        <v>2.8130000000000002</v>
      </c>
      <c r="I500" s="182"/>
      <c r="J500" s="183">
        <f>ROUND(I500*H500,2)</f>
        <v>0</v>
      </c>
      <c r="K500" s="179" t="s">
        <v>130</v>
      </c>
      <c r="L500" s="184"/>
      <c r="M500" s="185" t="s">
        <v>1</v>
      </c>
      <c r="N500" s="186" t="s">
        <v>39</v>
      </c>
      <c r="O500" s="70"/>
      <c r="P500" s="187">
        <f>O500*H500</f>
        <v>0</v>
      </c>
      <c r="Q500" s="187">
        <v>1</v>
      </c>
      <c r="R500" s="187">
        <f>Q500*H500</f>
        <v>2.8130000000000002</v>
      </c>
      <c r="S500" s="187">
        <v>0</v>
      </c>
      <c r="T500" s="188">
        <f>S500*H500</f>
        <v>0</v>
      </c>
      <c r="U500" s="33"/>
      <c r="V500" s="33"/>
      <c r="W500" s="33"/>
      <c r="X500" s="33"/>
      <c r="Y500" s="33"/>
      <c r="Z500" s="33"/>
      <c r="AA500" s="33"/>
      <c r="AB500" s="33"/>
      <c r="AC500" s="33"/>
      <c r="AD500" s="33"/>
      <c r="AE500" s="33"/>
      <c r="AR500" s="189" t="s">
        <v>131</v>
      </c>
      <c r="AT500" s="189" t="s">
        <v>126</v>
      </c>
      <c r="AU500" s="189" t="s">
        <v>82</v>
      </c>
      <c r="AY500" s="16" t="s">
        <v>125</v>
      </c>
      <c r="BE500" s="190">
        <f>IF(N500="základní",J500,0)</f>
        <v>0</v>
      </c>
      <c r="BF500" s="190">
        <f>IF(N500="snížená",J500,0)</f>
        <v>0</v>
      </c>
      <c r="BG500" s="190">
        <f>IF(N500="zákl. přenesená",J500,0)</f>
        <v>0</v>
      </c>
      <c r="BH500" s="190">
        <f>IF(N500="sníž. přenesená",J500,0)</f>
        <v>0</v>
      </c>
      <c r="BI500" s="190">
        <f>IF(N500="nulová",J500,0)</f>
        <v>0</v>
      </c>
      <c r="BJ500" s="16" t="s">
        <v>82</v>
      </c>
      <c r="BK500" s="190">
        <f>ROUND(I500*H500,2)</f>
        <v>0</v>
      </c>
      <c r="BL500" s="16" t="s">
        <v>132</v>
      </c>
      <c r="BM500" s="189" t="s">
        <v>1553</v>
      </c>
    </row>
    <row r="501" spans="1:65" s="2" customFormat="1">
      <c r="A501" s="33"/>
      <c r="B501" s="34"/>
      <c r="C501" s="35"/>
      <c r="D501" s="191" t="s">
        <v>134</v>
      </c>
      <c r="E501" s="35"/>
      <c r="F501" s="192" t="s">
        <v>1552</v>
      </c>
      <c r="G501" s="35"/>
      <c r="H501" s="35"/>
      <c r="I501" s="193"/>
      <c r="J501" s="35"/>
      <c r="K501" s="35"/>
      <c r="L501" s="38"/>
      <c r="M501" s="194"/>
      <c r="N501" s="195"/>
      <c r="O501" s="70"/>
      <c r="P501" s="70"/>
      <c r="Q501" s="70"/>
      <c r="R501" s="70"/>
      <c r="S501" s="70"/>
      <c r="T501" s="71"/>
      <c r="U501" s="33"/>
      <c r="V501" s="33"/>
      <c r="W501" s="33"/>
      <c r="X501" s="33"/>
      <c r="Y501" s="33"/>
      <c r="Z501" s="33"/>
      <c r="AA501" s="33"/>
      <c r="AB501" s="33"/>
      <c r="AC501" s="33"/>
      <c r="AD501" s="33"/>
      <c r="AE501" s="33"/>
      <c r="AT501" s="16" t="s">
        <v>134</v>
      </c>
      <c r="AU501" s="16" t="s">
        <v>82</v>
      </c>
    </row>
    <row r="502" spans="1:65" s="12" customFormat="1">
      <c r="B502" s="196"/>
      <c r="C502" s="197"/>
      <c r="D502" s="191" t="s">
        <v>135</v>
      </c>
      <c r="E502" s="198" t="s">
        <v>1</v>
      </c>
      <c r="F502" s="199" t="s">
        <v>1554</v>
      </c>
      <c r="G502" s="197"/>
      <c r="H502" s="198" t="s">
        <v>1</v>
      </c>
      <c r="I502" s="200"/>
      <c r="J502" s="197"/>
      <c r="K502" s="197"/>
      <c r="L502" s="201"/>
      <c r="M502" s="202"/>
      <c r="N502" s="203"/>
      <c r="O502" s="203"/>
      <c r="P502" s="203"/>
      <c r="Q502" s="203"/>
      <c r="R502" s="203"/>
      <c r="S502" s="203"/>
      <c r="T502" s="204"/>
      <c r="AT502" s="205" t="s">
        <v>135</v>
      </c>
      <c r="AU502" s="205" t="s">
        <v>82</v>
      </c>
      <c r="AV502" s="12" t="s">
        <v>82</v>
      </c>
      <c r="AW502" s="12" t="s">
        <v>30</v>
      </c>
      <c r="AX502" s="12" t="s">
        <v>74</v>
      </c>
      <c r="AY502" s="205" t="s">
        <v>125</v>
      </c>
    </row>
    <row r="503" spans="1:65" s="13" customFormat="1">
      <c r="B503" s="206"/>
      <c r="C503" s="207"/>
      <c r="D503" s="191" t="s">
        <v>135</v>
      </c>
      <c r="E503" s="208" t="s">
        <v>1</v>
      </c>
      <c r="F503" s="209" t="s">
        <v>1555</v>
      </c>
      <c r="G503" s="207"/>
      <c r="H503" s="210">
        <v>0.28100000000000003</v>
      </c>
      <c r="I503" s="211"/>
      <c r="J503" s="207"/>
      <c r="K503" s="207"/>
      <c r="L503" s="212"/>
      <c r="M503" s="213"/>
      <c r="N503" s="214"/>
      <c r="O503" s="214"/>
      <c r="P503" s="214"/>
      <c r="Q503" s="214"/>
      <c r="R503" s="214"/>
      <c r="S503" s="214"/>
      <c r="T503" s="215"/>
      <c r="AT503" s="216" t="s">
        <v>135</v>
      </c>
      <c r="AU503" s="216" t="s">
        <v>82</v>
      </c>
      <c r="AV503" s="13" t="s">
        <v>84</v>
      </c>
      <c r="AW503" s="13" t="s">
        <v>30</v>
      </c>
      <c r="AX503" s="13" t="s">
        <v>74</v>
      </c>
      <c r="AY503" s="216" t="s">
        <v>125</v>
      </c>
    </row>
    <row r="504" spans="1:65" s="13" customFormat="1">
      <c r="B504" s="206"/>
      <c r="C504" s="207"/>
      <c r="D504" s="191" t="s">
        <v>135</v>
      </c>
      <c r="E504" s="208" t="s">
        <v>1</v>
      </c>
      <c r="F504" s="209" t="s">
        <v>1556</v>
      </c>
      <c r="G504" s="207"/>
      <c r="H504" s="210">
        <v>1.6879999999999999</v>
      </c>
      <c r="I504" s="211"/>
      <c r="J504" s="207"/>
      <c r="K504" s="207"/>
      <c r="L504" s="212"/>
      <c r="M504" s="213"/>
      <c r="N504" s="214"/>
      <c r="O504" s="214"/>
      <c r="P504" s="214"/>
      <c r="Q504" s="214"/>
      <c r="R504" s="214"/>
      <c r="S504" s="214"/>
      <c r="T504" s="215"/>
      <c r="AT504" s="216" t="s">
        <v>135</v>
      </c>
      <c r="AU504" s="216" t="s">
        <v>82</v>
      </c>
      <c r="AV504" s="13" t="s">
        <v>84</v>
      </c>
      <c r="AW504" s="13" t="s">
        <v>30</v>
      </c>
      <c r="AX504" s="13" t="s">
        <v>74</v>
      </c>
      <c r="AY504" s="216" t="s">
        <v>125</v>
      </c>
    </row>
    <row r="505" spans="1:65" s="12" customFormat="1">
      <c r="B505" s="196"/>
      <c r="C505" s="197"/>
      <c r="D505" s="191" t="s">
        <v>135</v>
      </c>
      <c r="E505" s="198" t="s">
        <v>1</v>
      </c>
      <c r="F505" s="199" t="s">
        <v>1557</v>
      </c>
      <c r="G505" s="197"/>
      <c r="H505" s="198" t="s">
        <v>1</v>
      </c>
      <c r="I505" s="200"/>
      <c r="J505" s="197"/>
      <c r="K505" s="197"/>
      <c r="L505" s="201"/>
      <c r="M505" s="202"/>
      <c r="N505" s="203"/>
      <c r="O505" s="203"/>
      <c r="P505" s="203"/>
      <c r="Q505" s="203"/>
      <c r="R505" s="203"/>
      <c r="S505" s="203"/>
      <c r="T505" s="204"/>
      <c r="AT505" s="205" t="s">
        <v>135</v>
      </c>
      <c r="AU505" s="205" t="s">
        <v>82</v>
      </c>
      <c r="AV505" s="12" t="s">
        <v>82</v>
      </c>
      <c r="AW505" s="12" t="s">
        <v>30</v>
      </c>
      <c r="AX505" s="12" t="s">
        <v>74</v>
      </c>
      <c r="AY505" s="205" t="s">
        <v>125</v>
      </c>
    </row>
    <row r="506" spans="1:65" s="13" customFormat="1">
      <c r="B506" s="206"/>
      <c r="C506" s="207"/>
      <c r="D506" s="191" t="s">
        <v>135</v>
      </c>
      <c r="E506" s="208" t="s">
        <v>1</v>
      </c>
      <c r="F506" s="209" t="s">
        <v>1555</v>
      </c>
      <c r="G506" s="207"/>
      <c r="H506" s="210">
        <v>0.28100000000000003</v>
      </c>
      <c r="I506" s="211"/>
      <c r="J506" s="207"/>
      <c r="K506" s="207"/>
      <c r="L506" s="212"/>
      <c r="M506" s="213"/>
      <c r="N506" s="214"/>
      <c r="O506" s="214"/>
      <c r="P506" s="214"/>
      <c r="Q506" s="214"/>
      <c r="R506" s="214"/>
      <c r="S506" s="214"/>
      <c r="T506" s="215"/>
      <c r="AT506" s="216" t="s">
        <v>135</v>
      </c>
      <c r="AU506" s="216" t="s">
        <v>82</v>
      </c>
      <c r="AV506" s="13" t="s">
        <v>84</v>
      </c>
      <c r="AW506" s="13" t="s">
        <v>30</v>
      </c>
      <c r="AX506" s="13" t="s">
        <v>74</v>
      </c>
      <c r="AY506" s="216" t="s">
        <v>125</v>
      </c>
    </row>
    <row r="507" spans="1:65" s="13" customFormat="1">
      <c r="B507" s="206"/>
      <c r="C507" s="207"/>
      <c r="D507" s="191" t="s">
        <v>135</v>
      </c>
      <c r="E507" s="208" t="s">
        <v>1</v>
      </c>
      <c r="F507" s="209" t="s">
        <v>1558</v>
      </c>
      <c r="G507" s="207"/>
      <c r="H507" s="210">
        <v>0.56299999999999994</v>
      </c>
      <c r="I507" s="211"/>
      <c r="J507" s="207"/>
      <c r="K507" s="207"/>
      <c r="L507" s="212"/>
      <c r="M507" s="213"/>
      <c r="N507" s="214"/>
      <c r="O507" s="214"/>
      <c r="P507" s="214"/>
      <c r="Q507" s="214"/>
      <c r="R507" s="214"/>
      <c r="S507" s="214"/>
      <c r="T507" s="215"/>
      <c r="AT507" s="216" t="s">
        <v>135</v>
      </c>
      <c r="AU507" s="216" t="s">
        <v>82</v>
      </c>
      <c r="AV507" s="13" t="s">
        <v>84</v>
      </c>
      <c r="AW507" s="13" t="s">
        <v>30</v>
      </c>
      <c r="AX507" s="13" t="s">
        <v>74</v>
      </c>
      <c r="AY507" s="216" t="s">
        <v>125</v>
      </c>
    </row>
    <row r="508" spans="1:65" s="14" customFormat="1">
      <c r="B508" s="217"/>
      <c r="C508" s="218"/>
      <c r="D508" s="191" t="s">
        <v>135</v>
      </c>
      <c r="E508" s="219" t="s">
        <v>1</v>
      </c>
      <c r="F508" s="220" t="s">
        <v>138</v>
      </c>
      <c r="G508" s="218"/>
      <c r="H508" s="221">
        <v>2.8129999999999997</v>
      </c>
      <c r="I508" s="222"/>
      <c r="J508" s="218"/>
      <c r="K508" s="218"/>
      <c r="L508" s="223"/>
      <c r="M508" s="224"/>
      <c r="N508" s="225"/>
      <c r="O508" s="225"/>
      <c r="P508" s="225"/>
      <c r="Q508" s="225"/>
      <c r="R508" s="225"/>
      <c r="S508" s="225"/>
      <c r="T508" s="226"/>
      <c r="AT508" s="227" t="s">
        <v>135</v>
      </c>
      <c r="AU508" s="227" t="s">
        <v>82</v>
      </c>
      <c r="AV508" s="14" t="s">
        <v>132</v>
      </c>
      <c r="AW508" s="14" t="s">
        <v>30</v>
      </c>
      <c r="AX508" s="14" t="s">
        <v>82</v>
      </c>
      <c r="AY508" s="227" t="s">
        <v>125</v>
      </c>
    </row>
    <row r="509" spans="1:65" s="2" customFormat="1" ht="16.5" customHeight="1">
      <c r="A509" s="33"/>
      <c r="B509" s="34"/>
      <c r="C509" s="177" t="s">
        <v>420</v>
      </c>
      <c r="D509" s="177" t="s">
        <v>126</v>
      </c>
      <c r="E509" s="178" t="s">
        <v>1559</v>
      </c>
      <c r="F509" s="179" t="s">
        <v>1560</v>
      </c>
      <c r="G509" s="180" t="s">
        <v>1561</v>
      </c>
      <c r="H509" s="181">
        <v>2</v>
      </c>
      <c r="I509" s="182"/>
      <c r="J509" s="183">
        <f>ROUND(I509*H509,2)</f>
        <v>0</v>
      </c>
      <c r="K509" s="179" t="s">
        <v>130</v>
      </c>
      <c r="L509" s="184"/>
      <c r="M509" s="185" t="s">
        <v>1</v>
      </c>
      <c r="N509" s="186" t="s">
        <v>39</v>
      </c>
      <c r="O509" s="70"/>
      <c r="P509" s="187">
        <f>O509*H509</f>
        <v>0</v>
      </c>
      <c r="Q509" s="187">
        <v>0</v>
      </c>
      <c r="R509" s="187">
        <f>Q509*H509</f>
        <v>0</v>
      </c>
      <c r="S509" s="187">
        <v>0</v>
      </c>
      <c r="T509" s="188">
        <f>S509*H509</f>
        <v>0</v>
      </c>
      <c r="U509" s="33"/>
      <c r="V509" s="33"/>
      <c r="W509" s="33"/>
      <c r="X509" s="33"/>
      <c r="Y509" s="33"/>
      <c r="Z509" s="33"/>
      <c r="AA509" s="33"/>
      <c r="AB509" s="33"/>
      <c r="AC509" s="33"/>
      <c r="AD509" s="33"/>
      <c r="AE509" s="33"/>
      <c r="AR509" s="189" t="s">
        <v>131</v>
      </c>
      <c r="AT509" s="189" t="s">
        <v>126</v>
      </c>
      <c r="AU509" s="189" t="s">
        <v>82</v>
      </c>
      <c r="AY509" s="16" t="s">
        <v>125</v>
      </c>
      <c r="BE509" s="190">
        <f>IF(N509="základní",J509,0)</f>
        <v>0</v>
      </c>
      <c r="BF509" s="190">
        <f>IF(N509="snížená",J509,0)</f>
        <v>0</v>
      </c>
      <c r="BG509" s="190">
        <f>IF(N509="zákl. přenesená",J509,0)</f>
        <v>0</v>
      </c>
      <c r="BH509" s="190">
        <f>IF(N509="sníž. přenesená",J509,0)</f>
        <v>0</v>
      </c>
      <c r="BI509" s="190">
        <f>IF(N509="nulová",J509,0)</f>
        <v>0</v>
      </c>
      <c r="BJ509" s="16" t="s">
        <v>82</v>
      </c>
      <c r="BK509" s="190">
        <f>ROUND(I509*H509,2)</f>
        <v>0</v>
      </c>
      <c r="BL509" s="16" t="s">
        <v>132</v>
      </c>
      <c r="BM509" s="189" t="s">
        <v>1562</v>
      </c>
    </row>
    <row r="510" spans="1:65" s="2" customFormat="1">
      <c r="A510" s="33"/>
      <c r="B510" s="34"/>
      <c r="C510" s="35"/>
      <c r="D510" s="191" t="s">
        <v>134</v>
      </c>
      <c r="E510" s="35"/>
      <c r="F510" s="192" t="s">
        <v>1560</v>
      </c>
      <c r="G510" s="35"/>
      <c r="H510" s="35"/>
      <c r="I510" s="193"/>
      <c r="J510" s="35"/>
      <c r="K510" s="35"/>
      <c r="L510" s="38"/>
      <c r="M510" s="194"/>
      <c r="N510" s="195"/>
      <c r="O510" s="70"/>
      <c r="P510" s="70"/>
      <c r="Q510" s="70"/>
      <c r="R510" s="70"/>
      <c r="S510" s="70"/>
      <c r="T510" s="71"/>
      <c r="U510" s="33"/>
      <c r="V510" s="33"/>
      <c r="W510" s="33"/>
      <c r="X510" s="33"/>
      <c r="Y510" s="33"/>
      <c r="Z510" s="33"/>
      <c r="AA510" s="33"/>
      <c r="AB510" s="33"/>
      <c r="AC510" s="33"/>
      <c r="AD510" s="33"/>
      <c r="AE510" s="33"/>
      <c r="AT510" s="16" t="s">
        <v>134</v>
      </c>
      <c r="AU510" s="16" t="s">
        <v>82</v>
      </c>
    </row>
    <row r="511" spans="1:65" s="13" customFormat="1">
      <c r="B511" s="206"/>
      <c r="C511" s="207"/>
      <c r="D511" s="191" t="s">
        <v>135</v>
      </c>
      <c r="E511" s="208" t="s">
        <v>1</v>
      </c>
      <c r="F511" s="209" t="s">
        <v>84</v>
      </c>
      <c r="G511" s="207"/>
      <c r="H511" s="210">
        <v>2</v>
      </c>
      <c r="I511" s="211"/>
      <c r="J511" s="207"/>
      <c r="K511" s="207"/>
      <c r="L511" s="212"/>
      <c r="M511" s="213"/>
      <c r="N511" s="214"/>
      <c r="O511" s="214"/>
      <c r="P511" s="214"/>
      <c r="Q511" s="214"/>
      <c r="R511" s="214"/>
      <c r="S511" s="214"/>
      <c r="T511" s="215"/>
      <c r="AT511" s="216" t="s">
        <v>135</v>
      </c>
      <c r="AU511" s="216" t="s">
        <v>82</v>
      </c>
      <c r="AV511" s="13" t="s">
        <v>84</v>
      </c>
      <c r="AW511" s="13" t="s">
        <v>30</v>
      </c>
      <c r="AX511" s="13" t="s">
        <v>74</v>
      </c>
      <c r="AY511" s="216" t="s">
        <v>125</v>
      </c>
    </row>
    <row r="512" spans="1:65" s="14" customFormat="1">
      <c r="B512" s="217"/>
      <c r="C512" s="218"/>
      <c r="D512" s="191" t="s">
        <v>135</v>
      </c>
      <c r="E512" s="219" t="s">
        <v>1</v>
      </c>
      <c r="F512" s="220" t="s">
        <v>138</v>
      </c>
      <c r="G512" s="218"/>
      <c r="H512" s="221">
        <v>2</v>
      </c>
      <c r="I512" s="222"/>
      <c r="J512" s="218"/>
      <c r="K512" s="218"/>
      <c r="L512" s="223"/>
      <c r="M512" s="224"/>
      <c r="N512" s="225"/>
      <c r="O512" s="225"/>
      <c r="P512" s="225"/>
      <c r="Q512" s="225"/>
      <c r="R512" s="225"/>
      <c r="S512" s="225"/>
      <c r="T512" s="226"/>
      <c r="AT512" s="227" t="s">
        <v>135</v>
      </c>
      <c r="AU512" s="227" t="s">
        <v>82</v>
      </c>
      <c r="AV512" s="14" t="s">
        <v>132</v>
      </c>
      <c r="AW512" s="14" t="s">
        <v>30</v>
      </c>
      <c r="AX512" s="14" t="s">
        <v>82</v>
      </c>
      <c r="AY512" s="227" t="s">
        <v>125</v>
      </c>
    </row>
    <row r="513" spans="1:65" s="2" customFormat="1" ht="16.5" customHeight="1">
      <c r="A513" s="33"/>
      <c r="B513" s="34"/>
      <c r="C513" s="177" t="s">
        <v>424</v>
      </c>
      <c r="D513" s="177" t="s">
        <v>126</v>
      </c>
      <c r="E513" s="178" t="s">
        <v>731</v>
      </c>
      <c r="F513" s="179" t="s">
        <v>732</v>
      </c>
      <c r="G513" s="180" t="s">
        <v>727</v>
      </c>
      <c r="H513" s="181">
        <v>240.84</v>
      </c>
      <c r="I513" s="182"/>
      <c r="J513" s="183">
        <f>ROUND(I513*H513,2)</f>
        <v>0</v>
      </c>
      <c r="K513" s="179" t="s">
        <v>130</v>
      </c>
      <c r="L513" s="184"/>
      <c r="M513" s="185" t="s">
        <v>1</v>
      </c>
      <c r="N513" s="186" t="s">
        <v>39</v>
      </c>
      <c r="O513" s="70"/>
      <c r="P513" s="187">
        <f>O513*H513</f>
        <v>0</v>
      </c>
      <c r="Q513" s="187">
        <v>1</v>
      </c>
      <c r="R513" s="187">
        <f>Q513*H513</f>
        <v>240.84</v>
      </c>
      <c r="S513" s="187">
        <v>0</v>
      </c>
      <c r="T513" s="188">
        <f>S513*H513</f>
        <v>0</v>
      </c>
      <c r="U513" s="33"/>
      <c r="V513" s="33"/>
      <c r="W513" s="33"/>
      <c r="X513" s="33"/>
      <c r="Y513" s="33"/>
      <c r="Z513" s="33"/>
      <c r="AA513" s="33"/>
      <c r="AB513" s="33"/>
      <c r="AC513" s="33"/>
      <c r="AD513" s="33"/>
      <c r="AE513" s="33"/>
      <c r="AR513" s="189" t="s">
        <v>131</v>
      </c>
      <c r="AT513" s="189" t="s">
        <v>126</v>
      </c>
      <c r="AU513" s="189" t="s">
        <v>82</v>
      </c>
      <c r="AY513" s="16" t="s">
        <v>125</v>
      </c>
      <c r="BE513" s="190">
        <f>IF(N513="základní",J513,0)</f>
        <v>0</v>
      </c>
      <c r="BF513" s="190">
        <f>IF(N513="snížená",J513,0)</f>
        <v>0</v>
      </c>
      <c r="BG513" s="190">
        <f>IF(N513="zákl. přenesená",J513,0)</f>
        <v>0</v>
      </c>
      <c r="BH513" s="190">
        <f>IF(N513="sníž. přenesená",J513,0)</f>
        <v>0</v>
      </c>
      <c r="BI513" s="190">
        <f>IF(N513="nulová",J513,0)</f>
        <v>0</v>
      </c>
      <c r="BJ513" s="16" t="s">
        <v>82</v>
      </c>
      <c r="BK513" s="190">
        <f>ROUND(I513*H513,2)</f>
        <v>0</v>
      </c>
      <c r="BL513" s="16" t="s">
        <v>132</v>
      </c>
      <c r="BM513" s="189" t="s">
        <v>1563</v>
      </c>
    </row>
    <row r="514" spans="1:65" s="2" customFormat="1">
      <c r="A514" s="33"/>
      <c r="B514" s="34"/>
      <c r="C514" s="35"/>
      <c r="D514" s="191" t="s">
        <v>134</v>
      </c>
      <c r="E514" s="35"/>
      <c r="F514" s="192" t="s">
        <v>732</v>
      </c>
      <c r="G514" s="35"/>
      <c r="H514" s="35"/>
      <c r="I514" s="193"/>
      <c r="J514" s="35"/>
      <c r="K514" s="35"/>
      <c r="L514" s="38"/>
      <c r="M514" s="194"/>
      <c r="N514" s="195"/>
      <c r="O514" s="70"/>
      <c r="P514" s="70"/>
      <c r="Q514" s="70"/>
      <c r="R514" s="70"/>
      <c r="S514" s="70"/>
      <c r="T514" s="71"/>
      <c r="U514" s="33"/>
      <c r="V514" s="33"/>
      <c r="W514" s="33"/>
      <c r="X514" s="33"/>
      <c r="Y514" s="33"/>
      <c r="Z514" s="33"/>
      <c r="AA514" s="33"/>
      <c r="AB514" s="33"/>
      <c r="AC514" s="33"/>
      <c r="AD514" s="33"/>
      <c r="AE514" s="33"/>
      <c r="AT514" s="16" t="s">
        <v>134</v>
      </c>
      <c r="AU514" s="16" t="s">
        <v>82</v>
      </c>
    </row>
    <row r="515" spans="1:65" s="12" customFormat="1">
      <c r="B515" s="196"/>
      <c r="C515" s="197"/>
      <c r="D515" s="191" t="s">
        <v>135</v>
      </c>
      <c r="E515" s="198" t="s">
        <v>1</v>
      </c>
      <c r="F515" s="199" t="s">
        <v>734</v>
      </c>
      <c r="G515" s="197"/>
      <c r="H515" s="198" t="s">
        <v>1</v>
      </c>
      <c r="I515" s="200"/>
      <c r="J515" s="197"/>
      <c r="K515" s="197"/>
      <c r="L515" s="201"/>
      <c r="M515" s="202"/>
      <c r="N515" s="203"/>
      <c r="O515" s="203"/>
      <c r="P515" s="203"/>
      <c r="Q515" s="203"/>
      <c r="R515" s="203"/>
      <c r="S515" s="203"/>
      <c r="T515" s="204"/>
      <c r="AT515" s="205" t="s">
        <v>135</v>
      </c>
      <c r="AU515" s="205" t="s">
        <v>82</v>
      </c>
      <c r="AV515" s="12" t="s">
        <v>82</v>
      </c>
      <c r="AW515" s="12" t="s">
        <v>30</v>
      </c>
      <c r="AX515" s="12" t="s">
        <v>74</v>
      </c>
      <c r="AY515" s="205" t="s">
        <v>125</v>
      </c>
    </row>
    <row r="516" spans="1:65" s="13" customFormat="1">
      <c r="B516" s="206"/>
      <c r="C516" s="207"/>
      <c r="D516" s="191" t="s">
        <v>135</v>
      </c>
      <c r="E516" s="208" t="s">
        <v>1</v>
      </c>
      <c r="F516" s="209" t="s">
        <v>474</v>
      </c>
      <c r="G516" s="207"/>
      <c r="H516" s="210">
        <v>6</v>
      </c>
      <c r="I516" s="211"/>
      <c r="J516" s="207"/>
      <c r="K516" s="207"/>
      <c r="L516" s="212"/>
      <c r="M516" s="213"/>
      <c r="N516" s="214"/>
      <c r="O516" s="214"/>
      <c r="P516" s="214"/>
      <c r="Q516" s="214"/>
      <c r="R516" s="214"/>
      <c r="S516" s="214"/>
      <c r="T516" s="215"/>
      <c r="AT516" s="216" t="s">
        <v>135</v>
      </c>
      <c r="AU516" s="216" t="s">
        <v>82</v>
      </c>
      <c r="AV516" s="13" t="s">
        <v>84</v>
      </c>
      <c r="AW516" s="13" t="s">
        <v>30</v>
      </c>
      <c r="AX516" s="13" t="s">
        <v>74</v>
      </c>
      <c r="AY516" s="216" t="s">
        <v>125</v>
      </c>
    </row>
    <row r="517" spans="1:65" s="12" customFormat="1">
      <c r="B517" s="196"/>
      <c r="C517" s="197"/>
      <c r="D517" s="191" t="s">
        <v>135</v>
      </c>
      <c r="E517" s="198" t="s">
        <v>1</v>
      </c>
      <c r="F517" s="199" t="s">
        <v>1564</v>
      </c>
      <c r="G517" s="197"/>
      <c r="H517" s="198" t="s">
        <v>1</v>
      </c>
      <c r="I517" s="200"/>
      <c r="J517" s="197"/>
      <c r="K517" s="197"/>
      <c r="L517" s="201"/>
      <c r="M517" s="202"/>
      <c r="N517" s="203"/>
      <c r="O517" s="203"/>
      <c r="P517" s="203"/>
      <c r="Q517" s="203"/>
      <c r="R517" s="203"/>
      <c r="S517" s="203"/>
      <c r="T517" s="204"/>
      <c r="AT517" s="205" t="s">
        <v>135</v>
      </c>
      <c r="AU517" s="205" t="s">
        <v>82</v>
      </c>
      <c r="AV517" s="12" t="s">
        <v>82</v>
      </c>
      <c r="AW517" s="12" t="s">
        <v>30</v>
      </c>
      <c r="AX517" s="12" t="s">
        <v>74</v>
      </c>
      <c r="AY517" s="205" t="s">
        <v>125</v>
      </c>
    </row>
    <row r="518" spans="1:65" s="12" customFormat="1">
      <c r="B518" s="196"/>
      <c r="C518" s="197"/>
      <c r="D518" s="191" t="s">
        <v>135</v>
      </c>
      <c r="E518" s="198" t="s">
        <v>1</v>
      </c>
      <c r="F518" s="199" t="s">
        <v>1565</v>
      </c>
      <c r="G518" s="197"/>
      <c r="H518" s="198" t="s">
        <v>1</v>
      </c>
      <c r="I518" s="200"/>
      <c r="J518" s="197"/>
      <c r="K518" s="197"/>
      <c r="L518" s="201"/>
      <c r="M518" s="202"/>
      <c r="N518" s="203"/>
      <c r="O518" s="203"/>
      <c r="P518" s="203"/>
      <c r="Q518" s="203"/>
      <c r="R518" s="203"/>
      <c r="S518" s="203"/>
      <c r="T518" s="204"/>
      <c r="AT518" s="205" t="s">
        <v>135</v>
      </c>
      <c r="AU518" s="205" t="s">
        <v>82</v>
      </c>
      <c r="AV518" s="12" t="s">
        <v>82</v>
      </c>
      <c r="AW518" s="12" t="s">
        <v>30</v>
      </c>
      <c r="AX518" s="12" t="s">
        <v>74</v>
      </c>
      <c r="AY518" s="205" t="s">
        <v>125</v>
      </c>
    </row>
    <row r="519" spans="1:65" s="13" customFormat="1">
      <c r="B519" s="206"/>
      <c r="C519" s="207"/>
      <c r="D519" s="191" t="s">
        <v>135</v>
      </c>
      <c r="E519" s="208" t="s">
        <v>1</v>
      </c>
      <c r="F519" s="209" t="s">
        <v>1566</v>
      </c>
      <c r="G519" s="207"/>
      <c r="H519" s="210">
        <v>81.599999999999994</v>
      </c>
      <c r="I519" s="211"/>
      <c r="J519" s="207"/>
      <c r="K519" s="207"/>
      <c r="L519" s="212"/>
      <c r="M519" s="213"/>
      <c r="N519" s="214"/>
      <c r="O519" s="214"/>
      <c r="P519" s="214"/>
      <c r="Q519" s="214"/>
      <c r="R519" s="214"/>
      <c r="S519" s="214"/>
      <c r="T519" s="215"/>
      <c r="AT519" s="216" t="s">
        <v>135</v>
      </c>
      <c r="AU519" s="216" t="s">
        <v>82</v>
      </c>
      <c r="AV519" s="13" t="s">
        <v>84</v>
      </c>
      <c r="AW519" s="13" t="s">
        <v>30</v>
      </c>
      <c r="AX519" s="13" t="s">
        <v>74</v>
      </c>
      <c r="AY519" s="216" t="s">
        <v>125</v>
      </c>
    </row>
    <row r="520" spans="1:65" s="12" customFormat="1">
      <c r="B520" s="196"/>
      <c r="C520" s="197"/>
      <c r="D520" s="191" t="s">
        <v>135</v>
      </c>
      <c r="E520" s="198" t="s">
        <v>1</v>
      </c>
      <c r="F520" s="199" t="s">
        <v>1567</v>
      </c>
      <c r="G520" s="197"/>
      <c r="H520" s="198" t="s">
        <v>1</v>
      </c>
      <c r="I520" s="200"/>
      <c r="J520" s="197"/>
      <c r="K520" s="197"/>
      <c r="L520" s="201"/>
      <c r="M520" s="202"/>
      <c r="N520" s="203"/>
      <c r="O520" s="203"/>
      <c r="P520" s="203"/>
      <c r="Q520" s="203"/>
      <c r="R520" s="203"/>
      <c r="S520" s="203"/>
      <c r="T520" s="204"/>
      <c r="AT520" s="205" t="s">
        <v>135</v>
      </c>
      <c r="AU520" s="205" t="s">
        <v>82</v>
      </c>
      <c r="AV520" s="12" t="s">
        <v>82</v>
      </c>
      <c r="AW520" s="12" t="s">
        <v>30</v>
      </c>
      <c r="AX520" s="12" t="s">
        <v>74</v>
      </c>
      <c r="AY520" s="205" t="s">
        <v>125</v>
      </c>
    </row>
    <row r="521" spans="1:65" s="13" customFormat="1">
      <c r="B521" s="206"/>
      <c r="C521" s="207"/>
      <c r="D521" s="191" t="s">
        <v>135</v>
      </c>
      <c r="E521" s="208" t="s">
        <v>1</v>
      </c>
      <c r="F521" s="209" t="s">
        <v>1568</v>
      </c>
      <c r="G521" s="207"/>
      <c r="H521" s="210">
        <v>80.040000000000006</v>
      </c>
      <c r="I521" s="211"/>
      <c r="J521" s="207"/>
      <c r="K521" s="207"/>
      <c r="L521" s="212"/>
      <c r="M521" s="213"/>
      <c r="N521" s="214"/>
      <c r="O521" s="214"/>
      <c r="P521" s="214"/>
      <c r="Q521" s="214"/>
      <c r="R521" s="214"/>
      <c r="S521" s="214"/>
      <c r="T521" s="215"/>
      <c r="AT521" s="216" t="s">
        <v>135</v>
      </c>
      <c r="AU521" s="216" t="s">
        <v>82</v>
      </c>
      <c r="AV521" s="13" t="s">
        <v>84</v>
      </c>
      <c r="AW521" s="13" t="s">
        <v>30</v>
      </c>
      <c r="AX521" s="13" t="s">
        <v>74</v>
      </c>
      <c r="AY521" s="216" t="s">
        <v>125</v>
      </c>
    </row>
    <row r="522" spans="1:65" s="12" customFormat="1">
      <c r="B522" s="196"/>
      <c r="C522" s="197"/>
      <c r="D522" s="191" t="s">
        <v>135</v>
      </c>
      <c r="E522" s="198" t="s">
        <v>1</v>
      </c>
      <c r="F522" s="199" t="s">
        <v>1569</v>
      </c>
      <c r="G522" s="197"/>
      <c r="H522" s="198" t="s">
        <v>1</v>
      </c>
      <c r="I522" s="200"/>
      <c r="J522" s="197"/>
      <c r="K522" s="197"/>
      <c r="L522" s="201"/>
      <c r="M522" s="202"/>
      <c r="N522" s="203"/>
      <c r="O522" s="203"/>
      <c r="P522" s="203"/>
      <c r="Q522" s="203"/>
      <c r="R522" s="203"/>
      <c r="S522" s="203"/>
      <c r="T522" s="204"/>
      <c r="AT522" s="205" t="s">
        <v>135</v>
      </c>
      <c r="AU522" s="205" t="s">
        <v>82</v>
      </c>
      <c r="AV522" s="12" t="s">
        <v>82</v>
      </c>
      <c r="AW522" s="12" t="s">
        <v>30</v>
      </c>
      <c r="AX522" s="12" t="s">
        <v>74</v>
      </c>
      <c r="AY522" s="205" t="s">
        <v>125</v>
      </c>
    </row>
    <row r="523" spans="1:65" s="13" customFormat="1">
      <c r="B523" s="206"/>
      <c r="C523" s="207"/>
      <c r="D523" s="191" t="s">
        <v>135</v>
      </c>
      <c r="E523" s="208" t="s">
        <v>1</v>
      </c>
      <c r="F523" s="209" t="s">
        <v>1570</v>
      </c>
      <c r="G523" s="207"/>
      <c r="H523" s="210">
        <v>73.2</v>
      </c>
      <c r="I523" s="211"/>
      <c r="J523" s="207"/>
      <c r="K523" s="207"/>
      <c r="L523" s="212"/>
      <c r="M523" s="213"/>
      <c r="N523" s="214"/>
      <c r="O523" s="214"/>
      <c r="P523" s="214"/>
      <c r="Q523" s="214"/>
      <c r="R523" s="214"/>
      <c r="S523" s="214"/>
      <c r="T523" s="215"/>
      <c r="AT523" s="216" t="s">
        <v>135</v>
      </c>
      <c r="AU523" s="216" t="s">
        <v>82</v>
      </c>
      <c r="AV523" s="13" t="s">
        <v>84</v>
      </c>
      <c r="AW523" s="13" t="s">
        <v>30</v>
      </c>
      <c r="AX523" s="13" t="s">
        <v>74</v>
      </c>
      <c r="AY523" s="216" t="s">
        <v>125</v>
      </c>
    </row>
    <row r="524" spans="1:65" s="14" customFormat="1">
      <c r="B524" s="217"/>
      <c r="C524" s="218"/>
      <c r="D524" s="191" t="s">
        <v>135</v>
      </c>
      <c r="E524" s="219" t="s">
        <v>1</v>
      </c>
      <c r="F524" s="220" t="s">
        <v>138</v>
      </c>
      <c r="G524" s="218"/>
      <c r="H524" s="221">
        <v>240.83999999999997</v>
      </c>
      <c r="I524" s="222"/>
      <c r="J524" s="218"/>
      <c r="K524" s="218"/>
      <c r="L524" s="223"/>
      <c r="M524" s="224"/>
      <c r="N524" s="225"/>
      <c r="O524" s="225"/>
      <c r="P524" s="225"/>
      <c r="Q524" s="225"/>
      <c r="R524" s="225"/>
      <c r="S524" s="225"/>
      <c r="T524" s="226"/>
      <c r="AT524" s="227" t="s">
        <v>135</v>
      </c>
      <c r="AU524" s="227" t="s">
        <v>82</v>
      </c>
      <c r="AV524" s="14" t="s">
        <v>132</v>
      </c>
      <c r="AW524" s="14" t="s">
        <v>30</v>
      </c>
      <c r="AX524" s="14" t="s">
        <v>82</v>
      </c>
      <c r="AY524" s="227" t="s">
        <v>125</v>
      </c>
    </row>
    <row r="525" spans="1:65" s="2" customFormat="1" ht="16.5" customHeight="1">
      <c r="A525" s="33"/>
      <c r="B525" s="34"/>
      <c r="C525" s="177" t="s">
        <v>428</v>
      </c>
      <c r="D525" s="177" t="s">
        <v>126</v>
      </c>
      <c r="E525" s="178" t="s">
        <v>740</v>
      </c>
      <c r="F525" s="179" t="s">
        <v>741</v>
      </c>
      <c r="G525" s="180" t="s">
        <v>727</v>
      </c>
      <c r="H525" s="181">
        <v>3520.991</v>
      </c>
      <c r="I525" s="182"/>
      <c r="J525" s="183">
        <f>ROUND(I525*H525,2)</f>
        <v>0</v>
      </c>
      <c r="K525" s="179" t="s">
        <v>130</v>
      </c>
      <c r="L525" s="184"/>
      <c r="M525" s="185" t="s">
        <v>1</v>
      </c>
      <c r="N525" s="186" t="s">
        <v>39</v>
      </c>
      <c r="O525" s="70"/>
      <c r="P525" s="187">
        <f>O525*H525</f>
        <v>0</v>
      </c>
      <c r="Q525" s="187">
        <v>1</v>
      </c>
      <c r="R525" s="187">
        <f>Q525*H525</f>
        <v>3520.991</v>
      </c>
      <c r="S525" s="187">
        <v>0</v>
      </c>
      <c r="T525" s="188">
        <f>S525*H525</f>
        <v>0</v>
      </c>
      <c r="U525" s="33"/>
      <c r="V525" s="33"/>
      <c r="W525" s="33"/>
      <c r="X525" s="33"/>
      <c r="Y525" s="33"/>
      <c r="Z525" s="33"/>
      <c r="AA525" s="33"/>
      <c r="AB525" s="33"/>
      <c r="AC525" s="33"/>
      <c r="AD525" s="33"/>
      <c r="AE525" s="33"/>
      <c r="AR525" s="189" t="s">
        <v>131</v>
      </c>
      <c r="AT525" s="189" t="s">
        <v>126</v>
      </c>
      <c r="AU525" s="189" t="s">
        <v>82</v>
      </c>
      <c r="AY525" s="16" t="s">
        <v>125</v>
      </c>
      <c r="BE525" s="190">
        <f>IF(N525="základní",J525,0)</f>
        <v>0</v>
      </c>
      <c r="BF525" s="190">
        <f>IF(N525="snížená",J525,0)</f>
        <v>0</v>
      </c>
      <c r="BG525" s="190">
        <f>IF(N525="zákl. přenesená",J525,0)</f>
        <v>0</v>
      </c>
      <c r="BH525" s="190">
        <f>IF(N525="sníž. přenesená",J525,0)</f>
        <v>0</v>
      </c>
      <c r="BI525" s="190">
        <f>IF(N525="nulová",J525,0)</f>
        <v>0</v>
      </c>
      <c r="BJ525" s="16" t="s">
        <v>82</v>
      </c>
      <c r="BK525" s="190">
        <f>ROUND(I525*H525,2)</f>
        <v>0</v>
      </c>
      <c r="BL525" s="16" t="s">
        <v>132</v>
      </c>
      <c r="BM525" s="189" t="s">
        <v>1571</v>
      </c>
    </row>
    <row r="526" spans="1:65" s="2" customFormat="1">
      <c r="A526" s="33"/>
      <c r="B526" s="34"/>
      <c r="C526" s="35"/>
      <c r="D526" s="191" t="s">
        <v>134</v>
      </c>
      <c r="E526" s="35"/>
      <c r="F526" s="192" t="s">
        <v>741</v>
      </c>
      <c r="G526" s="35"/>
      <c r="H526" s="35"/>
      <c r="I526" s="193"/>
      <c r="J526" s="35"/>
      <c r="K526" s="35"/>
      <c r="L526" s="38"/>
      <c r="M526" s="194"/>
      <c r="N526" s="195"/>
      <c r="O526" s="70"/>
      <c r="P526" s="70"/>
      <c r="Q526" s="70"/>
      <c r="R526" s="70"/>
      <c r="S526" s="70"/>
      <c r="T526" s="71"/>
      <c r="U526" s="33"/>
      <c r="V526" s="33"/>
      <c r="W526" s="33"/>
      <c r="X526" s="33"/>
      <c r="Y526" s="33"/>
      <c r="Z526" s="33"/>
      <c r="AA526" s="33"/>
      <c r="AB526" s="33"/>
      <c r="AC526" s="33"/>
      <c r="AD526" s="33"/>
      <c r="AE526" s="33"/>
      <c r="AT526" s="16" t="s">
        <v>134</v>
      </c>
      <c r="AU526" s="16" t="s">
        <v>82</v>
      </c>
    </row>
    <row r="527" spans="1:65" s="12" customFormat="1">
      <c r="B527" s="196"/>
      <c r="C527" s="197"/>
      <c r="D527" s="191" t="s">
        <v>135</v>
      </c>
      <c r="E527" s="198" t="s">
        <v>1</v>
      </c>
      <c r="F527" s="199" t="s">
        <v>1511</v>
      </c>
      <c r="G527" s="197"/>
      <c r="H527" s="198" t="s">
        <v>1</v>
      </c>
      <c r="I527" s="200"/>
      <c r="J527" s="197"/>
      <c r="K527" s="197"/>
      <c r="L527" s="201"/>
      <c r="M527" s="202"/>
      <c r="N527" s="203"/>
      <c r="O527" s="203"/>
      <c r="P527" s="203"/>
      <c r="Q527" s="203"/>
      <c r="R527" s="203"/>
      <c r="S527" s="203"/>
      <c r="T527" s="204"/>
      <c r="AT527" s="205" t="s">
        <v>135</v>
      </c>
      <c r="AU527" s="205" t="s">
        <v>82</v>
      </c>
      <c r="AV527" s="12" t="s">
        <v>82</v>
      </c>
      <c r="AW527" s="12" t="s">
        <v>30</v>
      </c>
      <c r="AX527" s="12" t="s">
        <v>74</v>
      </c>
      <c r="AY527" s="205" t="s">
        <v>125</v>
      </c>
    </row>
    <row r="528" spans="1:65" s="13" customFormat="1">
      <c r="B528" s="206"/>
      <c r="C528" s="207"/>
      <c r="D528" s="191" t="s">
        <v>135</v>
      </c>
      <c r="E528" s="208" t="s">
        <v>1</v>
      </c>
      <c r="F528" s="209" t="s">
        <v>1572</v>
      </c>
      <c r="G528" s="207"/>
      <c r="H528" s="210">
        <v>223.2</v>
      </c>
      <c r="I528" s="211"/>
      <c r="J528" s="207"/>
      <c r="K528" s="207"/>
      <c r="L528" s="212"/>
      <c r="M528" s="213"/>
      <c r="N528" s="214"/>
      <c r="O528" s="214"/>
      <c r="P528" s="214"/>
      <c r="Q528" s="214"/>
      <c r="R528" s="214"/>
      <c r="S528" s="214"/>
      <c r="T528" s="215"/>
      <c r="AT528" s="216" t="s">
        <v>135</v>
      </c>
      <c r="AU528" s="216" t="s">
        <v>82</v>
      </c>
      <c r="AV528" s="13" t="s">
        <v>84</v>
      </c>
      <c r="AW528" s="13" t="s">
        <v>30</v>
      </c>
      <c r="AX528" s="13" t="s">
        <v>74</v>
      </c>
      <c r="AY528" s="216" t="s">
        <v>125</v>
      </c>
    </row>
    <row r="529" spans="1:65" s="12" customFormat="1">
      <c r="B529" s="196"/>
      <c r="C529" s="197"/>
      <c r="D529" s="191" t="s">
        <v>135</v>
      </c>
      <c r="E529" s="198" t="s">
        <v>1</v>
      </c>
      <c r="F529" s="199" t="s">
        <v>1573</v>
      </c>
      <c r="G529" s="197"/>
      <c r="H529" s="198" t="s">
        <v>1</v>
      </c>
      <c r="I529" s="200"/>
      <c r="J529" s="197"/>
      <c r="K529" s="197"/>
      <c r="L529" s="201"/>
      <c r="M529" s="202"/>
      <c r="N529" s="203"/>
      <c r="O529" s="203"/>
      <c r="P529" s="203"/>
      <c r="Q529" s="203"/>
      <c r="R529" s="203"/>
      <c r="S529" s="203"/>
      <c r="T529" s="204"/>
      <c r="AT529" s="205" t="s">
        <v>135</v>
      </c>
      <c r="AU529" s="205" t="s">
        <v>82</v>
      </c>
      <c r="AV529" s="12" t="s">
        <v>82</v>
      </c>
      <c r="AW529" s="12" t="s">
        <v>30</v>
      </c>
      <c r="AX529" s="12" t="s">
        <v>74</v>
      </c>
      <c r="AY529" s="205" t="s">
        <v>125</v>
      </c>
    </row>
    <row r="530" spans="1:65" s="13" customFormat="1">
      <c r="B530" s="206"/>
      <c r="C530" s="207"/>
      <c r="D530" s="191" t="s">
        <v>135</v>
      </c>
      <c r="E530" s="208" t="s">
        <v>1</v>
      </c>
      <c r="F530" s="209" t="s">
        <v>1574</v>
      </c>
      <c r="G530" s="207"/>
      <c r="H530" s="210">
        <v>1432.8</v>
      </c>
      <c r="I530" s="211"/>
      <c r="J530" s="207"/>
      <c r="K530" s="207"/>
      <c r="L530" s="212"/>
      <c r="M530" s="213"/>
      <c r="N530" s="214"/>
      <c r="O530" s="214"/>
      <c r="P530" s="214"/>
      <c r="Q530" s="214"/>
      <c r="R530" s="214"/>
      <c r="S530" s="214"/>
      <c r="T530" s="215"/>
      <c r="AT530" s="216" t="s">
        <v>135</v>
      </c>
      <c r="AU530" s="216" t="s">
        <v>82</v>
      </c>
      <c r="AV530" s="13" t="s">
        <v>84</v>
      </c>
      <c r="AW530" s="13" t="s">
        <v>30</v>
      </c>
      <c r="AX530" s="13" t="s">
        <v>74</v>
      </c>
      <c r="AY530" s="216" t="s">
        <v>125</v>
      </c>
    </row>
    <row r="531" spans="1:65" s="12" customFormat="1">
      <c r="B531" s="196"/>
      <c r="C531" s="197"/>
      <c r="D531" s="191" t="s">
        <v>135</v>
      </c>
      <c r="E531" s="198" t="s">
        <v>1</v>
      </c>
      <c r="F531" s="199" t="s">
        <v>1575</v>
      </c>
      <c r="G531" s="197"/>
      <c r="H531" s="198" t="s">
        <v>1</v>
      </c>
      <c r="I531" s="200"/>
      <c r="J531" s="197"/>
      <c r="K531" s="197"/>
      <c r="L531" s="201"/>
      <c r="M531" s="202"/>
      <c r="N531" s="203"/>
      <c r="O531" s="203"/>
      <c r="P531" s="203"/>
      <c r="Q531" s="203"/>
      <c r="R531" s="203"/>
      <c r="S531" s="203"/>
      <c r="T531" s="204"/>
      <c r="AT531" s="205" t="s">
        <v>135</v>
      </c>
      <c r="AU531" s="205" t="s">
        <v>82</v>
      </c>
      <c r="AV531" s="12" t="s">
        <v>82</v>
      </c>
      <c r="AW531" s="12" t="s">
        <v>30</v>
      </c>
      <c r="AX531" s="12" t="s">
        <v>74</v>
      </c>
      <c r="AY531" s="205" t="s">
        <v>125</v>
      </c>
    </row>
    <row r="532" spans="1:65" s="13" customFormat="1">
      <c r="B532" s="206"/>
      <c r="C532" s="207"/>
      <c r="D532" s="191" t="s">
        <v>135</v>
      </c>
      <c r="E532" s="208" t="s">
        <v>1</v>
      </c>
      <c r="F532" s="209" t="s">
        <v>1576</v>
      </c>
      <c r="G532" s="207"/>
      <c r="H532" s="210">
        <v>51.84</v>
      </c>
      <c r="I532" s="211"/>
      <c r="J532" s="207"/>
      <c r="K532" s="207"/>
      <c r="L532" s="212"/>
      <c r="M532" s="213"/>
      <c r="N532" s="214"/>
      <c r="O532" s="214"/>
      <c r="P532" s="214"/>
      <c r="Q532" s="214"/>
      <c r="R532" s="214"/>
      <c r="S532" s="214"/>
      <c r="T532" s="215"/>
      <c r="AT532" s="216" t="s">
        <v>135</v>
      </c>
      <c r="AU532" s="216" t="s">
        <v>82</v>
      </c>
      <c r="AV532" s="13" t="s">
        <v>84</v>
      </c>
      <c r="AW532" s="13" t="s">
        <v>30</v>
      </c>
      <c r="AX532" s="13" t="s">
        <v>74</v>
      </c>
      <c r="AY532" s="216" t="s">
        <v>125</v>
      </c>
    </row>
    <row r="533" spans="1:65" s="12" customFormat="1">
      <c r="B533" s="196"/>
      <c r="C533" s="197"/>
      <c r="D533" s="191" t="s">
        <v>135</v>
      </c>
      <c r="E533" s="198" t="s">
        <v>1</v>
      </c>
      <c r="F533" s="199" t="s">
        <v>1577</v>
      </c>
      <c r="G533" s="197"/>
      <c r="H533" s="198" t="s">
        <v>1</v>
      </c>
      <c r="I533" s="200"/>
      <c r="J533" s="197"/>
      <c r="K533" s="197"/>
      <c r="L533" s="201"/>
      <c r="M533" s="202"/>
      <c r="N533" s="203"/>
      <c r="O533" s="203"/>
      <c r="P533" s="203"/>
      <c r="Q533" s="203"/>
      <c r="R533" s="203"/>
      <c r="S533" s="203"/>
      <c r="T533" s="204"/>
      <c r="AT533" s="205" t="s">
        <v>135</v>
      </c>
      <c r="AU533" s="205" t="s">
        <v>82</v>
      </c>
      <c r="AV533" s="12" t="s">
        <v>82</v>
      </c>
      <c r="AW533" s="12" t="s">
        <v>30</v>
      </c>
      <c r="AX533" s="12" t="s">
        <v>74</v>
      </c>
      <c r="AY533" s="205" t="s">
        <v>125</v>
      </c>
    </row>
    <row r="534" spans="1:65" s="13" customFormat="1">
      <c r="B534" s="206"/>
      <c r="C534" s="207"/>
      <c r="D534" s="191" t="s">
        <v>135</v>
      </c>
      <c r="E534" s="208" t="s">
        <v>1</v>
      </c>
      <c r="F534" s="209" t="s">
        <v>1578</v>
      </c>
      <c r="G534" s="207"/>
      <c r="H534" s="210">
        <v>42.84</v>
      </c>
      <c r="I534" s="211"/>
      <c r="J534" s="207"/>
      <c r="K534" s="207"/>
      <c r="L534" s="212"/>
      <c r="M534" s="213"/>
      <c r="N534" s="214"/>
      <c r="O534" s="214"/>
      <c r="P534" s="214"/>
      <c r="Q534" s="214"/>
      <c r="R534" s="214"/>
      <c r="S534" s="214"/>
      <c r="T534" s="215"/>
      <c r="AT534" s="216" t="s">
        <v>135</v>
      </c>
      <c r="AU534" s="216" t="s">
        <v>82</v>
      </c>
      <c r="AV534" s="13" t="s">
        <v>84</v>
      </c>
      <c r="AW534" s="13" t="s">
        <v>30</v>
      </c>
      <c r="AX534" s="13" t="s">
        <v>74</v>
      </c>
      <c r="AY534" s="216" t="s">
        <v>125</v>
      </c>
    </row>
    <row r="535" spans="1:65" s="12" customFormat="1">
      <c r="B535" s="196"/>
      <c r="C535" s="197"/>
      <c r="D535" s="191" t="s">
        <v>135</v>
      </c>
      <c r="E535" s="198" t="s">
        <v>1</v>
      </c>
      <c r="F535" s="199" t="s">
        <v>1579</v>
      </c>
      <c r="G535" s="197"/>
      <c r="H535" s="198" t="s">
        <v>1</v>
      </c>
      <c r="I535" s="200"/>
      <c r="J535" s="197"/>
      <c r="K535" s="197"/>
      <c r="L535" s="201"/>
      <c r="M535" s="202"/>
      <c r="N535" s="203"/>
      <c r="O535" s="203"/>
      <c r="P535" s="203"/>
      <c r="Q535" s="203"/>
      <c r="R535" s="203"/>
      <c r="S535" s="203"/>
      <c r="T535" s="204"/>
      <c r="AT535" s="205" t="s">
        <v>135</v>
      </c>
      <c r="AU535" s="205" t="s">
        <v>82</v>
      </c>
      <c r="AV535" s="12" t="s">
        <v>82</v>
      </c>
      <c r="AW535" s="12" t="s">
        <v>30</v>
      </c>
      <c r="AX535" s="12" t="s">
        <v>74</v>
      </c>
      <c r="AY535" s="205" t="s">
        <v>125</v>
      </c>
    </row>
    <row r="536" spans="1:65" s="13" customFormat="1">
      <c r="B536" s="206"/>
      <c r="C536" s="207"/>
      <c r="D536" s="191" t="s">
        <v>135</v>
      </c>
      <c r="E536" s="208" t="s">
        <v>1</v>
      </c>
      <c r="F536" s="209" t="s">
        <v>1580</v>
      </c>
      <c r="G536" s="207"/>
      <c r="H536" s="210">
        <v>30.6</v>
      </c>
      <c r="I536" s="211"/>
      <c r="J536" s="207"/>
      <c r="K536" s="207"/>
      <c r="L536" s="212"/>
      <c r="M536" s="213"/>
      <c r="N536" s="214"/>
      <c r="O536" s="214"/>
      <c r="P536" s="214"/>
      <c r="Q536" s="214"/>
      <c r="R536" s="214"/>
      <c r="S536" s="214"/>
      <c r="T536" s="215"/>
      <c r="AT536" s="216" t="s">
        <v>135</v>
      </c>
      <c r="AU536" s="216" t="s">
        <v>82</v>
      </c>
      <c r="AV536" s="13" t="s">
        <v>84</v>
      </c>
      <c r="AW536" s="13" t="s">
        <v>30</v>
      </c>
      <c r="AX536" s="13" t="s">
        <v>74</v>
      </c>
      <c r="AY536" s="216" t="s">
        <v>125</v>
      </c>
    </row>
    <row r="537" spans="1:65" s="12" customFormat="1">
      <c r="B537" s="196"/>
      <c r="C537" s="197"/>
      <c r="D537" s="191" t="s">
        <v>135</v>
      </c>
      <c r="E537" s="198" t="s">
        <v>1</v>
      </c>
      <c r="F537" s="199" t="s">
        <v>1581</v>
      </c>
      <c r="G537" s="197"/>
      <c r="H537" s="198" t="s">
        <v>1</v>
      </c>
      <c r="I537" s="200"/>
      <c r="J537" s="197"/>
      <c r="K537" s="197"/>
      <c r="L537" s="201"/>
      <c r="M537" s="202"/>
      <c r="N537" s="203"/>
      <c r="O537" s="203"/>
      <c r="P537" s="203"/>
      <c r="Q537" s="203"/>
      <c r="R537" s="203"/>
      <c r="S537" s="203"/>
      <c r="T537" s="204"/>
      <c r="AT537" s="205" t="s">
        <v>135</v>
      </c>
      <c r="AU537" s="205" t="s">
        <v>82</v>
      </c>
      <c r="AV537" s="12" t="s">
        <v>82</v>
      </c>
      <c r="AW537" s="12" t="s">
        <v>30</v>
      </c>
      <c r="AX537" s="12" t="s">
        <v>74</v>
      </c>
      <c r="AY537" s="205" t="s">
        <v>125</v>
      </c>
    </row>
    <row r="538" spans="1:65" s="13" customFormat="1">
      <c r="B538" s="206"/>
      <c r="C538" s="207"/>
      <c r="D538" s="191" t="s">
        <v>135</v>
      </c>
      <c r="E538" s="208" t="s">
        <v>1</v>
      </c>
      <c r="F538" s="209" t="s">
        <v>1582</v>
      </c>
      <c r="G538" s="207"/>
      <c r="H538" s="210">
        <v>1594.8</v>
      </c>
      <c r="I538" s="211"/>
      <c r="J538" s="207"/>
      <c r="K538" s="207"/>
      <c r="L538" s="212"/>
      <c r="M538" s="213"/>
      <c r="N538" s="214"/>
      <c r="O538" s="214"/>
      <c r="P538" s="214"/>
      <c r="Q538" s="214"/>
      <c r="R538" s="214"/>
      <c r="S538" s="214"/>
      <c r="T538" s="215"/>
      <c r="AT538" s="216" t="s">
        <v>135</v>
      </c>
      <c r="AU538" s="216" t="s">
        <v>82</v>
      </c>
      <c r="AV538" s="13" t="s">
        <v>84</v>
      </c>
      <c r="AW538" s="13" t="s">
        <v>30</v>
      </c>
      <c r="AX538" s="13" t="s">
        <v>74</v>
      </c>
      <c r="AY538" s="216" t="s">
        <v>125</v>
      </c>
    </row>
    <row r="539" spans="1:65" s="12" customFormat="1">
      <c r="B539" s="196"/>
      <c r="C539" s="197"/>
      <c r="D539" s="191" t="s">
        <v>135</v>
      </c>
      <c r="E539" s="198" t="s">
        <v>1</v>
      </c>
      <c r="F539" s="199" t="s">
        <v>1583</v>
      </c>
      <c r="G539" s="197"/>
      <c r="H539" s="198" t="s">
        <v>1</v>
      </c>
      <c r="I539" s="200"/>
      <c r="J539" s="197"/>
      <c r="K539" s="197"/>
      <c r="L539" s="201"/>
      <c r="M539" s="202"/>
      <c r="N539" s="203"/>
      <c r="O539" s="203"/>
      <c r="P539" s="203"/>
      <c r="Q539" s="203"/>
      <c r="R539" s="203"/>
      <c r="S539" s="203"/>
      <c r="T539" s="204"/>
      <c r="AT539" s="205" t="s">
        <v>135</v>
      </c>
      <c r="AU539" s="205" t="s">
        <v>82</v>
      </c>
      <c r="AV539" s="12" t="s">
        <v>82</v>
      </c>
      <c r="AW539" s="12" t="s">
        <v>30</v>
      </c>
      <c r="AX539" s="12" t="s">
        <v>74</v>
      </c>
      <c r="AY539" s="205" t="s">
        <v>125</v>
      </c>
    </row>
    <row r="540" spans="1:65" s="13" customFormat="1">
      <c r="B540" s="206"/>
      <c r="C540" s="207"/>
      <c r="D540" s="191" t="s">
        <v>135</v>
      </c>
      <c r="E540" s="208" t="s">
        <v>1</v>
      </c>
      <c r="F540" s="209" t="s">
        <v>1584</v>
      </c>
      <c r="G540" s="207"/>
      <c r="H540" s="210">
        <v>125.61199999999999</v>
      </c>
      <c r="I540" s="211"/>
      <c r="J540" s="207"/>
      <c r="K540" s="207"/>
      <c r="L540" s="212"/>
      <c r="M540" s="213"/>
      <c r="N540" s="214"/>
      <c r="O540" s="214"/>
      <c r="P540" s="214"/>
      <c r="Q540" s="214"/>
      <c r="R540" s="214"/>
      <c r="S540" s="214"/>
      <c r="T540" s="215"/>
      <c r="AT540" s="216" t="s">
        <v>135</v>
      </c>
      <c r="AU540" s="216" t="s">
        <v>82</v>
      </c>
      <c r="AV540" s="13" t="s">
        <v>84</v>
      </c>
      <c r="AW540" s="13" t="s">
        <v>30</v>
      </c>
      <c r="AX540" s="13" t="s">
        <v>74</v>
      </c>
      <c r="AY540" s="216" t="s">
        <v>125</v>
      </c>
    </row>
    <row r="541" spans="1:65" s="12" customFormat="1">
      <c r="B541" s="196"/>
      <c r="C541" s="197"/>
      <c r="D541" s="191" t="s">
        <v>135</v>
      </c>
      <c r="E541" s="198" t="s">
        <v>1</v>
      </c>
      <c r="F541" s="199" t="s">
        <v>1459</v>
      </c>
      <c r="G541" s="197"/>
      <c r="H541" s="198" t="s">
        <v>1</v>
      </c>
      <c r="I541" s="200"/>
      <c r="J541" s="197"/>
      <c r="K541" s="197"/>
      <c r="L541" s="201"/>
      <c r="M541" s="202"/>
      <c r="N541" s="203"/>
      <c r="O541" s="203"/>
      <c r="P541" s="203"/>
      <c r="Q541" s="203"/>
      <c r="R541" s="203"/>
      <c r="S541" s="203"/>
      <c r="T541" s="204"/>
      <c r="AT541" s="205" t="s">
        <v>135</v>
      </c>
      <c r="AU541" s="205" t="s">
        <v>82</v>
      </c>
      <c r="AV541" s="12" t="s">
        <v>82</v>
      </c>
      <c r="AW541" s="12" t="s">
        <v>30</v>
      </c>
      <c r="AX541" s="12" t="s">
        <v>74</v>
      </c>
      <c r="AY541" s="205" t="s">
        <v>125</v>
      </c>
    </row>
    <row r="542" spans="1:65" s="13" customFormat="1">
      <c r="B542" s="206"/>
      <c r="C542" s="207"/>
      <c r="D542" s="191" t="s">
        <v>135</v>
      </c>
      <c r="E542" s="208" t="s">
        <v>1</v>
      </c>
      <c r="F542" s="209" t="s">
        <v>1585</v>
      </c>
      <c r="G542" s="207"/>
      <c r="H542" s="210">
        <v>19.298999999999999</v>
      </c>
      <c r="I542" s="211"/>
      <c r="J542" s="207"/>
      <c r="K542" s="207"/>
      <c r="L542" s="212"/>
      <c r="M542" s="213"/>
      <c r="N542" s="214"/>
      <c r="O542" s="214"/>
      <c r="P542" s="214"/>
      <c r="Q542" s="214"/>
      <c r="R542" s="214"/>
      <c r="S542" s="214"/>
      <c r="T542" s="215"/>
      <c r="AT542" s="216" t="s">
        <v>135</v>
      </c>
      <c r="AU542" s="216" t="s">
        <v>82</v>
      </c>
      <c r="AV542" s="13" t="s">
        <v>84</v>
      </c>
      <c r="AW542" s="13" t="s">
        <v>30</v>
      </c>
      <c r="AX542" s="13" t="s">
        <v>74</v>
      </c>
      <c r="AY542" s="216" t="s">
        <v>125</v>
      </c>
    </row>
    <row r="543" spans="1:65" s="14" customFormat="1">
      <c r="B543" s="217"/>
      <c r="C543" s="218"/>
      <c r="D543" s="191" t="s">
        <v>135</v>
      </c>
      <c r="E543" s="219" t="s">
        <v>1</v>
      </c>
      <c r="F543" s="220" t="s">
        <v>138</v>
      </c>
      <c r="G543" s="218"/>
      <c r="H543" s="221">
        <v>3520.991</v>
      </c>
      <c r="I543" s="222"/>
      <c r="J543" s="218"/>
      <c r="K543" s="218"/>
      <c r="L543" s="223"/>
      <c r="M543" s="224"/>
      <c r="N543" s="225"/>
      <c r="O543" s="225"/>
      <c r="P543" s="225"/>
      <c r="Q543" s="225"/>
      <c r="R543" s="225"/>
      <c r="S543" s="225"/>
      <c r="T543" s="226"/>
      <c r="AT543" s="227" t="s">
        <v>135</v>
      </c>
      <c r="AU543" s="227" t="s">
        <v>82</v>
      </c>
      <c r="AV543" s="14" t="s">
        <v>132</v>
      </c>
      <c r="AW543" s="14" t="s">
        <v>30</v>
      </c>
      <c r="AX543" s="14" t="s">
        <v>82</v>
      </c>
      <c r="AY543" s="227" t="s">
        <v>125</v>
      </c>
    </row>
    <row r="544" spans="1:65" s="2" customFormat="1" ht="16.5" customHeight="1">
      <c r="A544" s="33"/>
      <c r="B544" s="34"/>
      <c r="C544" s="177" t="s">
        <v>441</v>
      </c>
      <c r="D544" s="177" t="s">
        <v>126</v>
      </c>
      <c r="E544" s="178" t="s">
        <v>759</v>
      </c>
      <c r="F544" s="179" t="s">
        <v>760</v>
      </c>
      <c r="G544" s="180" t="s">
        <v>494</v>
      </c>
      <c r="H544" s="181">
        <v>400</v>
      </c>
      <c r="I544" s="182"/>
      <c r="J544" s="183">
        <f>ROUND(I544*H544,2)</f>
        <v>0</v>
      </c>
      <c r="K544" s="179" t="s">
        <v>130</v>
      </c>
      <c r="L544" s="184"/>
      <c r="M544" s="185" t="s">
        <v>1</v>
      </c>
      <c r="N544" s="186" t="s">
        <v>39</v>
      </c>
      <c r="O544" s="70"/>
      <c r="P544" s="187">
        <f>O544*H544</f>
        <v>0</v>
      </c>
      <c r="Q544" s="187">
        <v>0</v>
      </c>
      <c r="R544" s="187">
        <f>Q544*H544</f>
        <v>0</v>
      </c>
      <c r="S544" s="187">
        <v>0</v>
      </c>
      <c r="T544" s="188">
        <f>S544*H544</f>
        <v>0</v>
      </c>
      <c r="U544" s="33"/>
      <c r="V544" s="33"/>
      <c r="W544" s="33"/>
      <c r="X544" s="33"/>
      <c r="Y544" s="33"/>
      <c r="Z544" s="33"/>
      <c r="AA544" s="33"/>
      <c r="AB544" s="33"/>
      <c r="AC544" s="33"/>
      <c r="AD544" s="33"/>
      <c r="AE544" s="33"/>
      <c r="AR544" s="189" t="s">
        <v>131</v>
      </c>
      <c r="AT544" s="189" t="s">
        <v>126</v>
      </c>
      <c r="AU544" s="189" t="s">
        <v>82</v>
      </c>
      <c r="AY544" s="16" t="s">
        <v>125</v>
      </c>
      <c r="BE544" s="190">
        <f>IF(N544="základní",J544,0)</f>
        <v>0</v>
      </c>
      <c r="BF544" s="190">
        <f>IF(N544="snížená",J544,0)</f>
        <v>0</v>
      </c>
      <c r="BG544" s="190">
        <f>IF(N544="zákl. přenesená",J544,0)</f>
        <v>0</v>
      </c>
      <c r="BH544" s="190">
        <f>IF(N544="sníž. přenesená",J544,0)</f>
        <v>0</v>
      </c>
      <c r="BI544" s="190">
        <f>IF(N544="nulová",J544,0)</f>
        <v>0</v>
      </c>
      <c r="BJ544" s="16" t="s">
        <v>82</v>
      </c>
      <c r="BK544" s="190">
        <f>ROUND(I544*H544,2)</f>
        <v>0</v>
      </c>
      <c r="BL544" s="16" t="s">
        <v>132</v>
      </c>
      <c r="BM544" s="189" t="s">
        <v>1586</v>
      </c>
    </row>
    <row r="545" spans="1:65" s="2" customFormat="1">
      <c r="A545" s="33"/>
      <c r="B545" s="34"/>
      <c r="C545" s="35"/>
      <c r="D545" s="191" t="s">
        <v>134</v>
      </c>
      <c r="E545" s="35"/>
      <c r="F545" s="192" t="s">
        <v>760</v>
      </c>
      <c r="G545" s="35"/>
      <c r="H545" s="35"/>
      <c r="I545" s="193"/>
      <c r="J545" s="35"/>
      <c r="K545" s="35"/>
      <c r="L545" s="38"/>
      <c r="M545" s="194"/>
      <c r="N545" s="195"/>
      <c r="O545" s="70"/>
      <c r="P545" s="70"/>
      <c r="Q545" s="70"/>
      <c r="R545" s="70"/>
      <c r="S545" s="70"/>
      <c r="T545" s="71"/>
      <c r="U545" s="33"/>
      <c r="V545" s="33"/>
      <c r="W545" s="33"/>
      <c r="X545" s="33"/>
      <c r="Y545" s="33"/>
      <c r="Z545" s="33"/>
      <c r="AA545" s="33"/>
      <c r="AB545" s="33"/>
      <c r="AC545" s="33"/>
      <c r="AD545" s="33"/>
      <c r="AE545" s="33"/>
      <c r="AT545" s="16" t="s">
        <v>134</v>
      </c>
      <c r="AU545" s="16" t="s">
        <v>82</v>
      </c>
    </row>
    <row r="546" spans="1:65" s="12" customFormat="1">
      <c r="B546" s="196"/>
      <c r="C546" s="197"/>
      <c r="D546" s="191" t="s">
        <v>135</v>
      </c>
      <c r="E546" s="198" t="s">
        <v>1</v>
      </c>
      <c r="F546" s="199" t="s">
        <v>1511</v>
      </c>
      <c r="G546" s="197"/>
      <c r="H546" s="198" t="s">
        <v>1</v>
      </c>
      <c r="I546" s="200"/>
      <c r="J546" s="197"/>
      <c r="K546" s="197"/>
      <c r="L546" s="201"/>
      <c r="M546" s="202"/>
      <c r="N546" s="203"/>
      <c r="O546" s="203"/>
      <c r="P546" s="203"/>
      <c r="Q546" s="203"/>
      <c r="R546" s="203"/>
      <c r="S546" s="203"/>
      <c r="T546" s="204"/>
      <c r="AT546" s="205" t="s">
        <v>135</v>
      </c>
      <c r="AU546" s="205" t="s">
        <v>82</v>
      </c>
      <c r="AV546" s="12" t="s">
        <v>82</v>
      </c>
      <c r="AW546" s="12" t="s">
        <v>30</v>
      </c>
      <c r="AX546" s="12" t="s">
        <v>74</v>
      </c>
      <c r="AY546" s="205" t="s">
        <v>125</v>
      </c>
    </row>
    <row r="547" spans="1:65" s="13" customFormat="1">
      <c r="B547" s="206"/>
      <c r="C547" s="207"/>
      <c r="D547" s="191" t="s">
        <v>135</v>
      </c>
      <c r="E547" s="208" t="s">
        <v>1</v>
      </c>
      <c r="F547" s="209" t="s">
        <v>1587</v>
      </c>
      <c r="G547" s="207"/>
      <c r="H547" s="210">
        <v>400</v>
      </c>
      <c r="I547" s="211"/>
      <c r="J547" s="207"/>
      <c r="K547" s="207"/>
      <c r="L547" s="212"/>
      <c r="M547" s="213"/>
      <c r="N547" s="214"/>
      <c r="O547" s="214"/>
      <c r="P547" s="214"/>
      <c r="Q547" s="214"/>
      <c r="R547" s="214"/>
      <c r="S547" s="214"/>
      <c r="T547" s="215"/>
      <c r="AT547" s="216" t="s">
        <v>135</v>
      </c>
      <c r="AU547" s="216" t="s">
        <v>82</v>
      </c>
      <c r="AV547" s="13" t="s">
        <v>84</v>
      </c>
      <c r="AW547" s="13" t="s">
        <v>30</v>
      </c>
      <c r="AX547" s="13" t="s">
        <v>74</v>
      </c>
      <c r="AY547" s="216" t="s">
        <v>125</v>
      </c>
    </row>
    <row r="548" spans="1:65" s="14" customFormat="1">
      <c r="B548" s="217"/>
      <c r="C548" s="218"/>
      <c r="D548" s="191" t="s">
        <v>135</v>
      </c>
      <c r="E548" s="219" t="s">
        <v>1</v>
      </c>
      <c r="F548" s="220" t="s">
        <v>138</v>
      </c>
      <c r="G548" s="218"/>
      <c r="H548" s="221">
        <v>400</v>
      </c>
      <c r="I548" s="222"/>
      <c r="J548" s="218"/>
      <c r="K548" s="218"/>
      <c r="L548" s="223"/>
      <c r="M548" s="224"/>
      <c r="N548" s="225"/>
      <c r="O548" s="225"/>
      <c r="P548" s="225"/>
      <c r="Q548" s="225"/>
      <c r="R548" s="225"/>
      <c r="S548" s="225"/>
      <c r="T548" s="226"/>
      <c r="AT548" s="227" t="s">
        <v>135</v>
      </c>
      <c r="AU548" s="227" t="s">
        <v>82</v>
      </c>
      <c r="AV548" s="14" t="s">
        <v>132</v>
      </c>
      <c r="AW548" s="14" t="s">
        <v>30</v>
      </c>
      <c r="AX548" s="14" t="s">
        <v>82</v>
      </c>
      <c r="AY548" s="227" t="s">
        <v>125</v>
      </c>
    </row>
    <row r="549" spans="1:65" s="11" customFormat="1" ht="25.9" customHeight="1">
      <c r="B549" s="163"/>
      <c r="C549" s="164"/>
      <c r="D549" s="165" t="s">
        <v>73</v>
      </c>
      <c r="E549" s="166" t="s">
        <v>766</v>
      </c>
      <c r="F549" s="166" t="s">
        <v>767</v>
      </c>
      <c r="G549" s="164"/>
      <c r="H549" s="164"/>
      <c r="I549" s="167"/>
      <c r="J549" s="168">
        <f>BK549</f>
        <v>0</v>
      </c>
      <c r="K549" s="164"/>
      <c r="L549" s="169"/>
      <c r="M549" s="170"/>
      <c r="N549" s="171"/>
      <c r="O549" s="171"/>
      <c r="P549" s="172">
        <f>SUM(P550:P932)</f>
        <v>0</v>
      </c>
      <c r="Q549" s="171"/>
      <c r="R549" s="172">
        <f>SUM(R550:R932)</f>
        <v>0.04</v>
      </c>
      <c r="S549" s="171"/>
      <c r="T549" s="173">
        <f>SUM(T550:T932)</f>
        <v>0</v>
      </c>
      <c r="AR549" s="174" t="s">
        <v>82</v>
      </c>
      <c r="AT549" s="175" t="s">
        <v>73</v>
      </c>
      <c r="AU549" s="175" t="s">
        <v>74</v>
      </c>
      <c r="AY549" s="174" t="s">
        <v>125</v>
      </c>
      <c r="BK549" s="176">
        <f>SUM(BK550:BK932)</f>
        <v>0</v>
      </c>
    </row>
    <row r="550" spans="1:65" s="2" customFormat="1" ht="24.2" customHeight="1">
      <c r="A550" s="33"/>
      <c r="B550" s="34"/>
      <c r="C550" s="228" t="s">
        <v>449</v>
      </c>
      <c r="D550" s="228" t="s">
        <v>769</v>
      </c>
      <c r="E550" s="229" t="s">
        <v>770</v>
      </c>
      <c r="F550" s="230" t="s">
        <v>771</v>
      </c>
      <c r="G550" s="231" t="s">
        <v>494</v>
      </c>
      <c r="H550" s="232">
        <v>2348.4</v>
      </c>
      <c r="I550" s="233"/>
      <c r="J550" s="234">
        <f>ROUND(I550*H550,2)</f>
        <v>0</v>
      </c>
      <c r="K550" s="230" t="s">
        <v>130</v>
      </c>
      <c r="L550" s="38"/>
      <c r="M550" s="235" t="s">
        <v>1</v>
      </c>
      <c r="N550" s="236" t="s">
        <v>39</v>
      </c>
      <c r="O550" s="70"/>
      <c r="P550" s="187">
        <f>O550*H550</f>
        <v>0</v>
      </c>
      <c r="Q550" s="187">
        <v>0</v>
      </c>
      <c r="R550" s="187">
        <f>Q550*H550</f>
        <v>0</v>
      </c>
      <c r="S550" s="187">
        <v>0</v>
      </c>
      <c r="T550" s="188">
        <f>S550*H550</f>
        <v>0</v>
      </c>
      <c r="U550" s="33"/>
      <c r="V550" s="33"/>
      <c r="W550" s="33"/>
      <c r="X550" s="33"/>
      <c r="Y550" s="33"/>
      <c r="Z550" s="33"/>
      <c r="AA550" s="33"/>
      <c r="AB550" s="33"/>
      <c r="AC550" s="33"/>
      <c r="AD550" s="33"/>
      <c r="AE550" s="33"/>
      <c r="AR550" s="189" t="s">
        <v>132</v>
      </c>
      <c r="AT550" s="189" t="s">
        <v>769</v>
      </c>
      <c r="AU550" s="189" t="s">
        <v>82</v>
      </c>
      <c r="AY550" s="16" t="s">
        <v>125</v>
      </c>
      <c r="BE550" s="190">
        <f>IF(N550="základní",J550,0)</f>
        <v>0</v>
      </c>
      <c r="BF550" s="190">
        <f>IF(N550="snížená",J550,0)</f>
        <v>0</v>
      </c>
      <c r="BG550" s="190">
        <f>IF(N550="zákl. přenesená",J550,0)</f>
        <v>0</v>
      </c>
      <c r="BH550" s="190">
        <f>IF(N550="sníž. přenesená",J550,0)</f>
        <v>0</v>
      </c>
      <c r="BI550" s="190">
        <f>IF(N550="nulová",J550,0)</f>
        <v>0</v>
      </c>
      <c r="BJ550" s="16" t="s">
        <v>82</v>
      </c>
      <c r="BK550" s="190">
        <f>ROUND(I550*H550,2)</f>
        <v>0</v>
      </c>
      <c r="BL550" s="16" t="s">
        <v>132</v>
      </c>
      <c r="BM550" s="189" t="s">
        <v>1588</v>
      </c>
    </row>
    <row r="551" spans="1:65" s="2" customFormat="1" ht="39">
      <c r="A551" s="33"/>
      <c r="B551" s="34"/>
      <c r="C551" s="35"/>
      <c r="D551" s="191" t="s">
        <v>134</v>
      </c>
      <c r="E551" s="35"/>
      <c r="F551" s="192" t="s">
        <v>773</v>
      </c>
      <c r="G551" s="35"/>
      <c r="H551" s="35"/>
      <c r="I551" s="193"/>
      <c r="J551" s="35"/>
      <c r="K551" s="35"/>
      <c r="L551" s="38"/>
      <c r="M551" s="194"/>
      <c r="N551" s="195"/>
      <c r="O551" s="70"/>
      <c r="P551" s="70"/>
      <c r="Q551" s="70"/>
      <c r="R551" s="70"/>
      <c r="S551" s="70"/>
      <c r="T551" s="71"/>
      <c r="U551" s="33"/>
      <c r="V551" s="33"/>
      <c r="W551" s="33"/>
      <c r="X551" s="33"/>
      <c r="Y551" s="33"/>
      <c r="Z551" s="33"/>
      <c r="AA551" s="33"/>
      <c r="AB551" s="33"/>
      <c r="AC551" s="33"/>
      <c r="AD551" s="33"/>
      <c r="AE551" s="33"/>
      <c r="AT551" s="16" t="s">
        <v>134</v>
      </c>
      <c r="AU551" s="16" t="s">
        <v>82</v>
      </c>
    </row>
    <row r="552" spans="1:65" s="12" customFormat="1">
      <c r="B552" s="196"/>
      <c r="C552" s="197"/>
      <c r="D552" s="191" t="s">
        <v>135</v>
      </c>
      <c r="E552" s="198" t="s">
        <v>1</v>
      </c>
      <c r="F552" s="199" t="s">
        <v>1589</v>
      </c>
      <c r="G552" s="197"/>
      <c r="H552" s="198" t="s">
        <v>1</v>
      </c>
      <c r="I552" s="200"/>
      <c r="J552" s="197"/>
      <c r="K552" s="197"/>
      <c r="L552" s="201"/>
      <c r="M552" s="202"/>
      <c r="N552" s="203"/>
      <c r="O552" s="203"/>
      <c r="P552" s="203"/>
      <c r="Q552" s="203"/>
      <c r="R552" s="203"/>
      <c r="S552" s="203"/>
      <c r="T552" s="204"/>
      <c r="AT552" s="205" t="s">
        <v>135</v>
      </c>
      <c r="AU552" s="205" t="s">
        <v>82</v>
      </c>
      <c r="AV552" s="12" t="s">
        <v>82</v>
      </c>
      <c r="AW552" s="12" t="s">
        <v>30</v>
      </c>
      <c r="AX552" s="12" t="s">
        <v>74</v>
      </c>
      <c r="AY552" s="205" t="s">
        <v>125</v>
      </c>
    </row>
    <row r="553" spans="1:65" s="13" customFormat="1">
      <c r="B553" s="206"/>
      <c r="C553" s="207"/>
      <c r="D553" s="191" t="s">
        <v>135</v>
      </c>
      <c r="E553" s="208" t="s">
        <v>1</v>
      </c>
      <c r="F553" s="209" t="s">
        <v>1590</v>
      </c>
      <c r="G553" s="207"/>
      <c r="H553" s="210">
        <v>816</v>
      </c>
      <c r="I553" s="211"/>
      <c r="J553" s="207"/>
      <c r="K553" s="207"/>
      <c r="L553" s="212"/>
      <c r="M553" s="213"/>
      <c r="N553" s="214"/>
      <c r="O553" s="214"/>
      <c r="P553" s="214"/>
      <c r="Q553" s="214"/>
      <c r="R553" s="214"/>
      <c r="S553" s="214"/>
      <c r="T553" s="215"/>
      <c r="AT553" s="216" t="s">
        <v>135</v>
      </c>
      <c r="AU553" s="216" t="s">
        <v>82</v>
      </c>
      <c r="AV553" s="13" t="s">
        <v>84</v>
      </c>
      <c r="AW553" s="13" t="s">
        <v>30</v>
      </c>
      <c r="AX553" s="13" t="s">
        <v>74</v>
      </c>
      <c r="AY553" s="216" t="s">
        <v>125</v>
      </c>
    </row>
    <row r="554" spans="1:65" s="12" customFormat="1">
      <c r="B554" s="196"/>
      <c r="C554" s="197"/>
      <c r="D554" s="191" t="s">
        <v>135</v>
      </c>
      <c r="E554" s="198" t="s">
        <v>1</v>
      </c>
      <c r="F554" s="199" t="s">
        <v>1567</v>
      </c>
      <c r="G554" s="197"/>
      <c r="H554" s="198" t="s">
        <v>1</v>
      </c>
      <c r="I554" s="200"/>
      <c r="J554" s="197"/>
      <c r="K554" s="197"/>
      <c r="L554" s="201"/>
      <c r="M554" s="202"/>
      <c r="N554" s="203"/>
      <c r="O554" s="203"/>
      <c r="P554" s="203"/>
      <c r="Q554" s="203"/>
      <c r="R554" s="203"/>
      <c r="S554" s="203"/>
      <c r="T554" s="204"/>
      <c r="AT554" s="205" t="s">
        <v>135</v>
      </c>
      <c r="AU554" s="205" t="s">
        <v>82</v>
      </c>
      <c r="AV554" s="12" t="s">
        <v>82</v>
      </c>
      <c r="AW554" s="12" t="s">
        <v>30</v>
      </c>
      <c r="AX554" s="12" t="s">
        <v>74</v>
      </c>
      <c r="AY554" s="205" t="s">
        <v>125</v>
      </c>
    </row>
    <row r="555" spans="1:65" s="13" customFormat="1">
      <c r="B555" s="206"/>
      <c r="C555" s="207"/>
      <c r="D555" s="191" t="s">
        <v>135</v>
      </c>
      <c r="E555" s="208" t="s">
        <v>1</v>
      </c>
      <c r="F555" s="209" t="s">
        <v>1591</v>
      </c>
      <c r="G555" s="207"/>
      <c r="H555" s="210">
        <v>800.4</v>
      </c>
      <c r="I555" s="211"/>
      <c r="J555" s="207"/>
      <c r="K555" s="207"/>
      <c r="L555" s="212"/>
      <c r="M555" s="213"/>
      <c r="N555" s="214"/>
      <c r="O555" s="214"/>
      <c r="P555" s="214"/>
      <c r="Q555" s="214"/>
      <c r="R555" s="214"/>
      <c r="S555" s="214"/>
      <c r="T555" s="215"/>
      <c r="AT555" s="216" t="s">
        <v>135</v>
      </c>
      <c r="AU555" s="216" t="s">
        <v>82</v>
      </c>
      <c r="AV555" s="13" t="s">
        <v>84</v>
      </c>
      <c r="AW555" s="13" t="s">
        <v>30</v>
      </c>
      <c r="AX555" s="13" t="s">
        <v>74</v>
      </c>
      <c r="AY555" s="216" t="s">
        <v>125</v>
      </c>
    </row>
    <row r="556" spans="1:65" s="12" customFormat="1">
      <c r="B556" s="196"/>
      <c r="C556" s="197"/>
      <c r="D556" s="191" t="s">
        <v>135</v>
      </c>
      <c r="E556" s="198" t="s">
        <v>1</v>
      </c>
      <c r="F556" s="199" t="s">
        <v>1569</v>
      </c>
      <c r="G556" s="197"/>
      <c r="H556" s="198" t="s">
        <v>1</v>
      </c>
      <c r="I556" s="200"/>
      <c r="J556" s="197"/>
      <c r="K556" s="197"/>
      <c r="L556" s="201"/>
      <c r="M556" s="202"/>
      <c r="N556" s="203"/>
      <c r="O556" s="203"/>
      <c r="P556" s="203"/>
      <c r="Q556" s="203"/>
      <c r="R556" s="203"/>
      <c r="S556" s="203"/>
      <c r="T556" s="204"/>
      <c r="AT556" s="205" t="s">
        <v>135</v>
      </c>
      <c r="AU556" s="205" t="s">
        <v>82</v>
      </c>
      <c r="AV556" s="12" t="s">
        <v>82</v>
      </c>
      <c r="AW556" s="12" t="s">
        <v>30</v>
      </c>
      <c r="AX556" s="12" t="s">
        <v>74</v>
      </c>
      <c r="AY556" s="205" t="s">
        <v>125</v>
      </c>
    </row>
    <row r="557" spans="1:65" s="13" customFormat="1">
      <c r="B557" s="206"/>
      <c r="C557" s="207"/>
      <c r="D557" s="191" t="s">
        <v>135</v>
      </c>
      <c r="E557" s="208" t="s">
        <v>1</v>
      </c>
      <c r="F557" s="209" t="s">
        <v>1592</v>
      </c>
      <c r="G557" s="207"/>
      <c r="H557" s="210">
        <v>732</v>
      </c>
      <c r="I557" s="211"/>
      <c r="J557" s="207"/>
      <c r="K557" s="207"/>
      <c r="L557" s="212"/>
      <c r="M557" s="213"/>
      <c r="N557" s="214"/>
      <c r="O557" s="214"/>
      <c r="P557" s="214"/>
      <c r="Q557" s="214"/>
      <c r="R557" s="214"/>
      <c r="S557" s="214"/>
      <c r="T557" s="215"/>
      <c r="AT557" s="216" t="s">
        <v>135</v>
      </c>
      <c r="AU557" s="216" t="s">
        <v>82</v>
      </c>
      <c r="AV557" s="13" t="s">
        <v>84</v>
      </c>
      <c r="AW557" s="13" t="s">
        <v>30</v>
      </c>
      <c r="AX557" s="13" t="s">
        <v>74</v>
      </c>
      <c r="AY557" s="216" t="s">
        <v>125</v>
      </c>
    </row>
    <row r="558" spans="1:65" s="14" customFormat="1">
      <c r="B558" s="217"/>
      <c r="C558" s="218"/>
      <c r="D558" s="191" t="s">
        <v>135</v>
      </c>
      <c r="E558" s="219" t="s">
        <v>1</v>
      </c>
      <c r="F558" s="220" t="s">
        <v>138</v>
      </c>
      <c r="G558" s="218"/>
      <c r="H558" s="221">
        <v>2348.4</v>
      </c>
      <c r="I558" s="222"/>
      <c r="J558" s="218"/>
      <c r="K558" s="218"/>
      <c r="L558" s="223"/>
      <c r="M558" s="224"/>
      <c r="N558" s="225"/>
      <c r="O558" s="225"/>
      <c r="P558" s="225"/>
      <c r="Q558" s="225"/>
      <c r="R558" s="225"/>
      <c r="S558" s="225"/>
      <c r="T558" s="226"/>
      <c r="AT558" s="227" t="s">
        <v>135</v>
      </c>
      <c r="AU558" s="227" t="s">
        <v>82</v>
      </c>
      <c r="AV558" s="14" t="s">
        <v>132</v>
      </c>
      <c r="AW558" s="14" t="s">
        <v>30</v>
      </c>
      <c r="AX558" s="14" t="s">
        <v>82</v>
      </c>
      <c r="AY558" s="227" t="s">
        <v>125</v>
      </c>
    </row>
    <row r="559" spans="1:65" s="2" customFormat="1" ht="24.2" customHeight="1">
      <c r="A559" s="33"/>
      <c r="B559" s="34"/>
      <c r="C559" s="228" t="s">
        <v>165</v>
      </c>
      <c r="D559" s="228" t="s">
        <v>769</v>
      </c>
      <c r="E559" s="229" t="s">
        <v>781</v>
      </c>
      <c r="F559" s="230" t="s">
        <v>782</v>
      </c>
      <c r="G559" s="231" t="s">
        <v>494</v>
      </c>
      <c r="H559" s="232">
        <v>2348.4</v>
      </c>
      <c r="I559" s="233"/>
      <c r="J559" s="234">
        <f>ROUND(I559*H559,2)</f>
        <v>0</v>
      </c>
      <c r="K559" s="230" t="s">
        <v>130</v>
      </c>
      <c r="L559" s="38"/>
      <c r="M559" s="235" t="s">
        <v>1</v>
      </c>
      <c r="N559" s="236" t="s">
        <v>39</v>
      </c>
      <c r="O559" s="70"/>
      <c r="P559" s="187">
        <f>O559*H559</f>
        <v>0</v>
      </c>
      <c r="Q559" s="187">
        <v>0</v>
      </c>
      <c r="R559" s="187">
        <f>Q559*H559</f>
        <v>0</v>
      </c>
      <c r="S559" s="187">
        <v>0</v>
      </c>
      <c r="T559" s="188">
        <f>S559*H559</f>
        <v>0</v>
      </c>
      <c r="U559" s="33"/>
      <c r="V559" s="33"/>
      <c r="W559" s="33"/>
      <c r="X559" s="33"/>
      <c r="Y559" s="33"/>
      <c r="Z559" s="33"/>
      <c r="AA559" s="33"/>
      <c r="AB559" s="33"/>
      <c r="AC559" s="33"/>
      <c r="AD559" s="33"/>
      <c r="AE559" s="33"/>
      <c r="AR559" s="189" t="s">
        <v>132</v>
      </c>
      <c r="AT559" s="189" t="s">
        <v>769</v>
      </c>
      <c r="AU559" s="189" t="s">
        <v>82</v>
      </c>
      <c r="AY559" s="16" t="s">
        <v>125</v>
      </c>
      <c r="BE559" s="190">
        <f>IF(N559="základní",J559,0)</f>
        <v>0</v>
      </c>
      <c r="BF559" s="190">
        <f>IF(N559="snížená",J559,0)</f>
        <v>0</v>
      </c>
      <c r="BG559" s="190">
        <f>IF(N559="zákl. přenesená",J559,0)</f>
        <v>0</v>
      </c>
      <c r="BH559" s="190">
        <f>IF(N559="sníž. přenesená",J559,0)</f>
        <v>0</v>
      </c>
      <c r="BI559" s="190">
        <f>IF(N559="nulová",J559,0)</f>
        <v>0</v>
      </c>
      <c r="BJ559" s="16" t="s">
        <v>82</v>
      </c>
      <c r="BK559" s="190">
        <f>ROUND(I559*H559,2)</f>
        <v>0</v>
      </c>
      <c r="BL559" s="16" t="s">
        <v>132</v>
      </c>
      <c r="BM559" s="189" t="s">
        <v>1593</v>
      </c>
    </row>
    <row r="560" spans="1:65" s="2" customFormat="1" ht="48.75">
      <c r="A560" s="33"/>
      <c r="B560" s="34"/>
      <c r="C560" s="35"/>
      <c r="D560" s="191" t="s">
        <v>134</v>
      </c>
      <c r="E560" s="35"/>
      <c r="F560" s="192" t="s">
        <v>784</v>
      </c>
      <c r="G560" s="35"/>
      <c r="H560" s="35"/>
      <c r="I560" s="193"/>
      <c r="J560" s="35"/>
      <c r="K560" s="35"/>
      <c r="L560" s="38"/>
      <c r="M560" s="194"/>
      <c r="N560" s="195"/>
      <c r="O560" s="70"/>
      <c r="P560" s="70"/>
      <c r="Q560" s="70"/>
      <c r="R560" s="70"/>
      <c r="S560" s="70"/>
      <c r="T560" s="71"/>
      <c r="U560" s="33"/>
      <c r="V560" s="33"/>
      <c r="W560" s="33"/>
      <c r="X560" s="33"/>
      <c r="Y560" s="33"/>
      <c r="Z560" s="33"/>
      <c r="AA560" s="33"/>
      <c r="AB560" s="33"/>
      <c r="AC560" s="33"/>
      <c r="AD560" s="33"/>
      <c r="AE560" s="33"/>
      <c r="AT560" s="16" t="s">
        <v>134</v>
      </c>
      <c r="AU560" s="16" t="s">
        <v>82</v>
      </c>
    </row>
    <row r="561" spans="1:65" s="12" customFormat="1">
      <c r="B561" s="196"/>
      <c r="C561" s="197"/>
      <c r="D561" s="191" t="s">
        <v>135</v>
      </c>
      <c r="E561" s="198" t="s">
        <v>1</v>
      </c>
      <c r="F561" s="199" t="s">
        <v>1589</v>
      </c>
      <c r="G561" s="197"/>
      <c r="H561" s="198" t="s">
        <v>1</v>
      </c>
      <c r="I561" s="200"/>
      <c r="J561" s="197"/>
      <c r="K561" s="197"/>
      <c r="L561" s="201"/>
      <c r="M561" s="202"/>
      <c r="N561" s="203"/>
      <c r="O561" s="203"/>
      <c r="P561" s="203"/>
      <c r="Q561" s="203"/>
      <c r="R561" s="203"/>
      <c r="S561" s="203"/>
      <c r="T561" s="204"/>
      <c r="AT561" s="205" t="s">
        <v>135</v>
      </c>
      <c r="AU561" s="205" t="s">
        <v>82</v>
      </c>
      <c r="AV561" s="12" t="s">
        <v>82</v>
      </c>
      <c r="AW561" s="12" t="s">
        <v>30</v>
      </c>
      <c r="AX561" s="12" t="s">
        <v>74</v>
      </c>
      <c r="AY561" s="205" t="s">
        <v>125</v>
      </c>
    </row>
    <row r="562" spans="1:65" s="13" customFormat="1">
      <c r="B562" s="206"/>
      <c r="C562" s="207"/>
      <c r="D562" s="191" t="s">
        <v>135</v>
      </c>
      <c r="E562" s="208" t="s">
        <v>1</v>
      </c>
      <c r="F562" s="209" t="s">
        <v>1590</v>
      </c>
      <c r="G562" s="207"/>
      <c r="H562" s="210">
        <v>816</v>
      </c>
      <c r="I562" s="211"/>
      <c r="J562" s="207"/>
      <c r="K562" s="207"/>
      <c r="L562" s="212"/>
      <c r="M562" s="213"/>
      <c r="N562" s="214"/>
      <c r="O562" s="214"/>
      <c r="P562" s="214"/>
      <c r="Q562" s="214"/>
      <c r="R562" s="214"/>
      <c r="S562" s="214"/>
      <c r="T562" s="215"/>
      <c r="AT562" s="216" t="s">
        <v>135</v>
      </c>
      <c r="AU562" s="216" t="s">
        <v>82</v>
      </c>
      <c r="AV562" s="13" t="s">
        <v>84</v>
      </c>
      <c r="AW562" s="13" t="s">
        <v>30</v>
      </c>
      <c r="AX562" s="13" t="s">
        <v>74</v>
      </c>
      <c r="AY562" s="216" t="s">
        <v>125</v>
      </c>
    </row>
    <row r="563" spans="1:65" s="12" customFormat="1">
      <c r="B563" s="196"/>
      <c r="C563" s="197"/>
      <c r="D563" s="191" t="s">
        <v>135</v>
      </c>
      <c r="E563" s="198" t="s">
        <v>1</v>
      </c>
      <c r="F563" s="199" t="s">
        <v>1567</v>
      </c>
      <c r="G563" s="197"/>
      <c r="H563" s="198" t="s">
        <v>1</v>
      </c>
      <c r="I563" s="200"/>
      <c r="J563" s="197"/>
      <c r="K563" s="197"/>
      <c r="L563" s="201"/>
      <c r="M563" s="202"/>
      <c r="N563" s="203"/>
      <c r="O563" s="203"/>
      <c r="P563" s="203"/>
      <c r="Q563" s="203"/>
      <c r="R563" s="203"/>
      <c r="S563" s="203"/>
      <c r="T563" s="204"/>
      <c r="AT563" s="205" t="s">
        <v>135</v>
      </c>
      <c r="AU563" s="205" t="s">
        <v>82</v>
      </c>
      <c r="AV563" s="12" t="s">
        <v>82</v>
      </c>
      <c r="AW563" s="12" t="s">
        <v>30</v>
      </c>
      <c r="AX563" s="12" t="s">
        <v>74</v>
      </c>
      <c r="AY563" s="205" t="s">
        <v>125</v>
      </c>
    </row>
    <row r="564" spans="1:65" s="13" customFormat="1">
      <c r="B564" s="206"/>
      <c r="C564" s="207"/>
      <c r="D564" s="191" t="s">
        <v>135</v>
      </c>
      <c r="E564" s="208" t="s">
        <v>1</v>
      </c>
      <c r="F564" s="209" t="s">
        <v>1591</v>
      </c>
      <c r="G564" s="207"/>
      <c r="H564" s="210">
        <v>800.4</v>
      </c>
      <c r="I564" s="211"/>
      <c r="J564" s="207"/>
      <c r="K564" s="207"/>
      <c r="L564" s="212"/>
      <c r="M564" s="213"/>
      <c r="N564" s="214"/>
      <c r="O564" s="214"/>
      <c r="P564" s="214"/>
      <c r="Q564" s="214"/>
      <c r="R564" s="214"/>
      <c r="S564" s="214"/>
      <c r="T564" s="215"/>
      <c r="AT564" s="216" t="s">
        <v>135</v>
      </c>
      <c r="AU564" s="216" t="s">
        <v>82</v>
      </c>
      <c r="AV564" s="13" t="s">
        <v>84</v>
      </c>
      <c r="AW564" s="13" t="s">
        <v>30</v>
      </c>
      <c r="AX564" s="13" t="s">
        <v>74</v>
      </c>
      <c r="AY564" s="216" t="s">
        <v>125</v>
      </c>
    </row>
    <row r="565" spans="1:65" s="12" customFormat="1">
      <c r="B565" s="196"/>
      <c r="C565" s="197"/>
      <c r="D565" s="191" t="s">
        <v>135</v>
      </c>
      <c r="E565" s="198" t="s">
        <v>1</v>
      </c>
      <c r="F565" s="199" t="s">
        <v>1569</v>
      </c>
      <c r="G565" s="197"/>
      <c r="H565" s="198" t="s">
        <v>1</v>
      </c>
      <c r="I565" s="200"/>
      <c r="J565" s="197"/>
      <c r="K565" s="197"/>
      <c r="L565" s="201"/>
      <c r="M565" s="202"/>
      <c r="N565" s="203"/>
      <c r="O565" s="203"/>
      <c r="P565" s="203"/>
      <c r="Q565" s="203"/>
      <c r="R565" s="203"/>
      <c r="S565" s="203"/>
      <c r="T565" s="204"/>
      <c r="AT565" s="205" t="s">
        <v>135</v>
      </c>
      <c r="AU565" s="205" t="s">
        <v>82</v>
      </c>
      <c r="AV565" s="12" t="s">
        <v>82</v>
      </c>
      <c r="AW565" s="12" t="s">
        <v>30</v>
      </c>
      <c r="AX565" s="12" t="s">
        <v>74</v>
      </c>
      <c r="AY565" s="205" t="s">
        <v>125</v>
      </c>
    </row>
    <row r="566" spans="1:65" s="13" customFormat="1">
      <c r="B566" s="206"/>
      <c r="C566" s="207"/>
      <c r="D566" s="191" t="s">
        <v>135</v>
      </c>
      <c r="E566" s="208" t="s">
        <v>1</v>
      </c>
      <c r="F566" s="209" t="s">
        <v>1592</v>
      </c>
      <c r="G566" s="207"/>
      <c r="H566" s="210">
        <v>732</v>
      </c>
      <c r="I566" s="211"/>
      <c r="J566" s="207"/>
      <c r="K566" s="207"/>
      <c r="L566" s="212"/>
      <c r="M566" s="213"/>
      <c r="N566" s="214"/>
      <c r="O566" s="214"/>
      <c r="P566" s="214"/>
      <c r="Q566" s="214"/>
      <c r="R566" s="214"/>
      <c r="S566" s="214"/>
      <c r="T566" s="215"/>
      <c r="AT566" s="216" t="s">
        <v>135</v>
      </c>
      <c r="AU566" s="216" t="s">
        <v>82</v>
      </c>
      <c r="AV566" s="13" t="s">
        <v>84</v>
      </c>
      <c r="AW566" s="13" t="s">
        <v>30</v>
      </c>
      <c r="AX566" s="13" t="s">
        <v>74</v>
      </c>
      <c r="AY566" s="216" t="s">
        <v>125</v>
      </c>
    </row>
    <row r="567" spans="1:65" s="14" customFormat="1">
      <c r="B567" s="217"/>
      <c r="C567" s="218"/>
      <c r="D567" s="191" t="s">
        <v>135</v>
      </c>
      <c r="E567" s="219" t="s">
        <v>1</v>
      </c>
      <c r="F567" s="220" t="s">
        <v>138</v>
      </c>
      <c r="G567" s="218"/>
      <c r="H567" s="221">
        <v>2348.4</v>
      </c>
      <c r="I567" s="222"/>
      <c r="J567" s="218"/>
      <c r="K567" s="218"/>
      <c r="L567" s="223"/>
      <c r="M567" s="224"/>
      <c r="N567" s="225"/>
      <c r="O567" s="225"/>
      <c r="P567" s="225"/>
      <c r="Q567" s="225"/>
      <c r="R567" s="225"/>
      <c r="S567" s="225"/>
      <c r="T567" s="226"/>
      <c r="AT567" s="227" t="s">
        <v>135</v>
      </c>
      <c r="AU567" s="227" t="s">
        <v>82</v>
      </c>
      <c r="AV567" s="14" t="s">
        <v>132</v>
      </c>
      <c r="AW567" s="14" t="s">
        <v>30</v>
      </c>
      <c r="AX567" s="14" t="s">
        <v>82</v>
      </c>
      <c r="AY567" s="227" t="s">
        <v>125</v>
      </c>
    </row>
    <row r="568" spans="1:65" s="2" customFormat="1" ht="16.5" customHeight="1">
      <c r="A568" s="33"/>
      <c r="B568" s="34"/>
      <c r="C568" s="228" t="s">
        <v>458</v>
      </c>
      <c r="D568" s="228" t="s">
        <v>769</v>
      </c>
      <c r="E568" s="229" t="s">
        <v>786</v>
      </c>
      <c r="F568" s="230" t="s">
        <v>787</v>
      </c>
      <c r="G568" s="231" t="s">
        <v>721</v>
      </c>
      <c r="H568" s="232">
        <v>117.42</v>
      </c>
      <c r="I568" s="233"/>
      <c r="J568" s="234">
        <f>ROUND(I568*H568,2)</f>
        <v>0</v>
      </c>
      <c r="K568" s="230" t="s">
        <v>130</v>
      </c>
      <c r="L568" s="38"/>
      <c r="M568" s="235" t="s">
        <v>1</v>
      </c>
      <c r="N568" s="236" t="s">
        <v>39</v>
      </c>
      <c r="O568" s="70"/>
      <c r="P568" s="187">
        <f>O568*H568</f>
        <v>0</v>
      </c>
      <c r="Q568" s="187">
        <v>0</v>
      </c>
      <c r="R568" s="187">
        <f>Q568*H568</f>
        <v>0</v>
      </c>
      <c r="S568" s="187">
        <v>0</v>
      </c>
      <c r="T568" s="188">
        <f>S568*H568</f>
        <v>0</v>
      </c>
      <c r="U568" s="33"/>
      <c r="V568" s="33"/>
      <c r="W568" s="33"/>
      <c r="X568" s="33"/>
      <c r="Y568" s="33"/>
      <c r="Z568" s="33"/>
      <c r="AA568" s="33"/>
      <c r="AB568" s="33"/>
      <c r="AC568" s="33"/>
      <c r="AD568" s="33"/>
      <c r="AE568" s="33"/>
      <c r="AR568" s="189" t="s">
        <v>132</v>
      </c>
      <c r="AT568" s="189" t="s">
        <v>769</v>
      </c>
      <c r="AU568" s="189" t="s">
        <v>82</v>
      </c>
      <c r="AY568" s="16" t="s">
        <v>125</v>
      </c>
      <c r="BE568" s="190">
        <f>IF(N568="základní",J568,0)</f>
        <v>0</v>
      </c>
      <c r="BF568" s="190">
        <f>IF(N568="snížená",J568,0)</f>
        <v>0</v>
      </c>
      <c r="BG568" s="190">
        <f>IF(N568="zákl. přenesená",J568,0)</f>
        <v>0</v>
      </c>
      <c r="BH568" s="190">
        <f>IF(N568="sníž. přenesená",J568,0)</f>
        <v>0</v>
      </c>
      <c r="BI568" s="190">
        <f>IF(N568="nulová",J568,0)</f>
        <v>0</v>
      </c>
      <c r="BJ568" s="16" t="s">
        <v>82</v>
      </c>
      <c r="BK568" s="190">
        <f>ROUND(I568*H568,2)</f>
        <v>0</v>
      </c>
      <c r="BL568" s="16" t="s">
        <v>132</v>
      </c>
      <c r="BM568" s="189" t="s">
        <v>1594</v>
      </c>
    </row>
    <row r="569" spans="1:65" s="2" customFormat="1" ht="48.75">
      <c r="A569" s="33"/>
      <c r="B569" s="34"/>
      <c r="C569" s="35"/>
      <c r="D569" s="191" t="s">
        <v>134</v>
      </c>
      <c r="E569" s="35"/>
      <c r="F569" s="192" t="s">
        <v>789</v>
      </c>
      <c r="G569" s="35"/>
      <c r="H569" s="35"/>
      <c r="I569" s="193"/>
      <c r="J569" s="35"/>
      <c r="K569" s="35"/>
      <c r="L569" s="38"/>
      <c r="M569" s="194"/>
      <c r="N569" s="195"/>
      <c r="O569" s="70"/>
      <c r="P569" s="70"/>
      <c r="Q569" s="70"/>
      <c r="R569" s="70"/>
      <c r="S569" s="70"/>
      <c r="T569" s="71"/>
      <c r="U569" s="33"/>
      <c r="V569" s="33"/>
      <c r="W569" s="33"/>
      <c r="X569" s="33"/>
      <c r="Y569" s="33"/>
      <c r="Z569" s="33"/>
      <c r="AA569" s="33"/>
      <c r="AB569" s="33"/>
      <c r="AC569" s="33"/>
      <c r="AD569" s="33"/>
      <c r="AE569" s="33"/>
      <c r="AT569" s="16" t="s">
        <v>134</v>
      </c>
      <c r="AU569" s="16" t="s">
        <v>82</v>
      </c>
    </row>
    <row r="570" spans="1:65" s="12" customFormat="1">
      <c r="B570" s="196"/>
      <c r="C570" s="197"/>
      <c r="D570" s="191" t="s">
        <v>135</v>
      </c>
      <c r="E570" s="198" t="s">
        <v>1</v>
      </c>
      <c r="F570" s="199" t="s">
        <v>1589</v>
      </c>
      <c r="G570" s="197"/>
      <c r="H570" s="198" t="s">
        <v>1</v>
      </c>
      <c r="I570" s="200"/>
      <c r="J570" s="197"/>
      <c r="K570" s="197"/>
      <c r="L570" s="201"/>
      <c r="M570" s="202"/>
      <c r="N570" s="203"/>
      <c r="O570" s="203"/>
      <c r="P570" s="203"/>
      <c r="Q570" s="203"/>
      <c r="R570" s="203"/>
      <c r="S570" s="203"/>
      <c r="T570" s="204"/>
      <c r="AT570" s="205" t="s">
        <v>135</v>
      </c>
      <c r="AU570" s="205" t="s">
        <v>82</v>
      </c>
      <c r="AV570" s="12" t="s">
        <v>82</v>
      </c>
      <c r="AW570" s="12" t="s">
        <v>30</v>
      </c>
      <c r="AX570" s="12" t="s">
        <v>74</v>
      </c>
      <c r="AY570" s="205" t="s">
        <v>125</v>
      </c>
    </row>
    <row r="571" spans="1:65" s="13" customFormat="1">
      <c r="B571" s="206"/>
      <c r="C571" s="207"/>
      <c r="D571" s="191" t="s">
        <v>135</v>
      </c>
      <c r="E571" s="208" t="s">
        <v>1</v>
      </c>
      <c r="F571" s="209" t="s">
        <v>1595</v>
      </c>
      <c r="G571" s="207"/>
      <c r="H571" s="210">
        <v>40.799999999999997</v>
      </c>
      <c r="I571" s="211"/>
      <c r="J571" s="207"/>
      <c r="K571" s="207"/>
      <c r="L571" s="212"/>
      <c r="M571" s="213"/>
      <c r="N571" s="214"/>
      <c r="O571" s="214"/>
      <c r="P571" s="214"/>
      <c r="Q571" s="214"/>
      <c r="R571" s="214"/>
      <c r="S571" s="214"/>
      <c r="T571" s="215"/>
      <c r="AT571" s="216" t="s">
        <v>135</v>
      </c>
      <c r="AU571" s="216" t="s">
        <v>82</v>
      </c>
      <c r="AV571" s="13" t="s">
        <v>84</v>
      </c>
      <c r="AW571" s="13" t="s">
        <v>30</v>
      </c>
      <c r="AX571" s="13" t="s">
        <v>74</v>
      </c>
      <c r="AY571" s="216" t="s">
        <v>125</v>
      </c>
    </row>
    <row r="572" spans="1:65" s="12" customFormat="1">
      <c r="B572" s="196"/>
      <c r="C572" s="197"/>
      <c r="D572" s="191" t="s">
        <v>135</v>
      </c>
      <c r="E572" s="198" t="s">
        <v>1</v>
      </c>
      <c r="F572" s="199" t="s">
        <v>1567</v>
      </c>
      <c r="G572" s="197"/>
      <c r="H572" s="198" t="s">
        <v>1</v>
      </c>
      <c r="I572" s="200"/>
      <c r="J572" s="197"/>
      <c r="K572" s="197"/>
      <c r="L572" s="201"/>
      <c r="M572" s="202"/>
      <c r="N572" s="203"/>
      <c r="O572" s="203"/>
      <c r="P572" s="203"/>
      <c r="Q572" s="203"/>
      <c r="R572" s="203"/>
      <c r="S572" s="203"/>
      <c r="T572" s="204"/>
      <c r="AT572" s="205" t="s">
        <v>135</v>
      </c>
      <c r="AU572" s="205" t="s">
        <v>82</v>
      </c>
      <c r="AV572" s="12" t="s">
        <v>82</v>
      </c>
      <c r="AW572" s="12" t="s">
        <v>30</v>
      </c>
      <c r="AX572" s="12" t="s">
        <v>74</v>
      </c>
      <c r="AY572" s="205" t="s">
        <v>125</v>
      </c>
    </row>
    <row r="573" spans="1:65" s="13" customFormat="1">
      <c r="B573" s="206"/>
      <c r="C573" s="207"/>
      <c r="D573" s="191" t="s">
        <v>135</v>
      </c>
      <c r="E573" s="208" t="s">
        <v>1</v>
      </c>
      <c r="F573" s="209" t="s">
        <v>1596</v>
      </c>
      <c r="G573" s="207"/>
      <c r="H573" s="210">
        <v>40.020000000000003</v>
      </c>
      <c r="I573" s="211"/>
      <c r="J573" s="207"/>
      <c r="K573" s="207"/>
      <c r="L573" s="212"/>
      <c r="M573" s="213"/>
      <c r="N573" s="214"/>
      <c r="O573" s="214"/>
      <c r="P573" s="214"/>
      <c r="Q573" s="214"/>
      <c r="R573" s="214"/>
      <c r="S573" s="214"/>
      <c r="T573" s="215"/>
      <c r="AT573" s="216" t="s">
        <v>135</v>
      </c>
      <c r="AU573" s="216" t="s">
        <v>82</v>
      </c>
      <c r="AV573" s="13" t="s">
        <v>84</v>
      </c>
      <c r="AW573" s="13" t="s">
        <v>30</v>
      </c>
      <c r="AX573" s="13" t="s">
        <v>74</v>
      </c>
      <c r="AY573" s="216" t="s">
        <v>125</v>
      </c>
    </row>
    <row r="574" spans="1:65" s="12" customFormat="1">
      <c r="B574" s="196"/>
      <c r="C574" s="197"/>
      <c r="D574" s="191" t="s">
        <v>135</v>
      </c>
      <c r="E574" s="198" t="s">
        <v>1</v>
      </c>
      <c r="F574" s="199" t="s">
        <v>1569</v>
      </c>
      <c r="G574" s="197"/>
      <c r="H574" s="198" t="s">
        <v>1</v>
      </c>
      <c r="I574" s="200"/>
      <c r="J574" s="197"/>
      <c r="K574" s="197"/>
      <c r="L574" s="201"/>
      <c r="M574" s="202"/>
      <c r="N574" s="203"/>
      <c r="O574" s="203"/>
      <c r="P574" s="203"/>
      <c r="Q574" s="203"/>
      <c r="R574" s="203"/>
      <c r="S574" s="203"/>
      <c r="T574" s="204"/>
      <c r="AT574" s="205" t="s">
        <v>135</v>
      </c>
      <c r="AU574" s="205" t="s">
        <v>82</v>
      </c>
      <c r="AV574" s="12" t="s">
        <v>82</v>
      </c>
      <c r="AW574" s="12" t="s">
        <v>30</v>
      </c>
      <c r="AX574" s="12" t="s">
        <v>74</v>
      </c>
      <c r="AY574" s="205" t="s">
        <v>125</v>
      </c>
    </row>
    <row r="575" spans="1:65" s="13" customFormat="1">
      <c r="B575" s="206"/>
      <c r="C575" s="207"/>
      <c r="D575" s="191" t="s">
        <v>135</v>
      </c>
      <c r="E575" s="208" t="s">
        <v>1</v>
      </c>
      <c r="F575" s="209" t="s">
        <v>1597</v>
      </c>
      <c r="G575" s="207"/>
      <c r="H575" s="210">
        <v>36.6</v>
      </c>
      <c r="I575" s="211"/>
      <c r="J575" s="207"/>
      <c r="K575" s="207"/>
      <c r="L575" s="212"/>
      <c r="M575" s="213"/>
      <c r="N575" s="214"/>
      <c r="O575" s="214"/>
      <c r="P575" s="214"/>
      <c r="Q575" s="214"/>
      <c r="R575" s="214"/>
      <c r="S575" s="214"/>
      <c r="T575" s="215"/>
      <c r="AT575" s="216" t="s">
        <v>135</v>
      </c>
      <c r="AU575" s="216" t="s">
        <v>82</v>
      </c>
      <c r="AV575" s="13" t="s">
        <v>84</v>
      </c>
      <c r="AW575" s="13" t="s">
        <v>30</v>
      </c>
      <c r="AX575" s="13" t="s">
        <v>74</v>
      </c>
      <c r="AY575" s="216" t="s">
        <v>125</v>
      </c>
    </row>
    <row r="576" spans="1:65" s="14" customFormat="1">
      <c r="B576" s="217"/>
      <c r="C576" s="218"/>
      <c r="D576" s="191" t="s">
        <v>135</v>
      </c>
      <c r="E576" s="219" t="s">
        <v>1</v>
      </c>
      <c r="F576" s="220" t="s">
        <v>138</v>
      </c>
      <c r="G576" s="218"/>
      <c r="H576" s="221">
        <v>117.41999999999999</v>
      </c>
      <c r="I576" s="222"/>
      <c r="J576" s="218"/>
      <c r="K576" s="218"/>
      <c r="L576" s="223"/>
      <c r="M576" s="224"/>
      <c r="N576" s="225"/>
      <c r="O576" s="225"/>
      <c r="P576" s="225"/>
      <c r="Q576" s="225"/>
      <c r="R576" s="225"/>
      <c r="S576" s="225"/>
      <c r="T576" s="226"/>
      <c r="AT576" s="227" t="s">
        <v>135</v>
      </c>
      <c r="AU576" s="227" t="s">
        <v>82</v>
      </c>
      <c r="AV576" s="14" t="s">
        <v>132</v>
      </c>
      <c r="AW576" s="14" t="s">
        <v>30</v>
      </c>
      <c r="AX576" s="14" t="s">
        <v>82</v>
      </c>
      <c r="AY576" s="227" t="s">
        <v>125</v>
      </c>
    </row>
    <row r="577" spans="1:65" s="2" customFormat="1" ht="33" customHeight="1">
      <c r="A577" s="33"/>
      <c r="B577" s="34"/>
      <c r="C577" s="228" t="s">
        <v>469</v>
      </c>
      <c r="D577" s="228" t="s">
        <v>769</v>
      </c>
      <c r="E577" s="229" t="s">
        <v>792</v>
      </c>
      <c r="F577" s="230" t="s">
        <v>793</v>
      </c>
      <c r="G577" s="231" t="s">
        <v>721</v>
      </c>
      <c r="H577" s="232">
        <v>40.799999999999997</v>
      </c>
      <c r="I577" s="233"/>
      <c r="J577" s="234">
        <f>ROUND(I577*H577,2)</f>
        <v>0</v>
      </c>
      <c r="K577" s="230" t="s">
        <v>130</v>
      </c>
      <c r="L577" s="38"/>
      <c r="M577" s="235" t="s">
        <v>1</v>
      </c>
      <c r="N577" s="236" t="s">
        <v>39</v>
      </c>
      <c r="O577" s="70"/>
      <c r="P577" s="187">
        <f>O577*H577</f>
        <v>0</v>
      </c>
      <c r="Q577" s="187">
        <v>0</v>
      </c>
      <c r="R577" s="187">
        <f>Q577*H577</f>
        <v>0</v>
      </c>
      <c r="S577" s="187">
        <v>0</v>
      </c>
      <c r="T577" s="188">
        <f>S577*H577</f>
        <v>0</v>
      </c>
      <c r="U577" s="33"/>
      <c r="V577" s="33"/>
      <c r="W577" s="33"/>
      <c r="X577" s="33"/>
      <c r="Y577" s="33"/>
      <c r="Z577" s="33"/>
      <c r="AA577" s="33"/>
      <c r="AB577" s="33"/>
      <c r="AC577" s="33"/>
      <c r="AD577" s="33"/>
      <c r="AE577" s="33"/>
      <c r="AR577" s="189" t="s">
        <v>132</v>
      </c>
      <c r="AT577" s="189" t="s">
        <v>769</v>
      </c>
      <c r="AU577" s="189" t="s">
        <v>82</v>
      </c>
      <c r="AY577" s="16" t="s">
        <v>125</v>
      </c>
      <c r="BE577" s="190">
        <f>IF(N577="základní",J577,0)</f>
        <v>0</v>
      </c>
      <c r="BF577" s="190">
        <f>IF(N577="snížená",J577,0)</f>
        <v>0</v>
      </c>
      <c r="BG577" s="190">
        <f>IF(N577="zákl. přenesená",J577,0)</f>
        <v>0</v>
      </c>
      <c r="BH577" s="190">
        <f>IF(N577="sníž. přenesená",J577,0)</f>
        <v>0</v>
      </c>
      <c r="BI577" s="190">
        <f>IF(N577="nulová",J577,0)</f>
        <v>0</v>
      </c>
      <c r="BJ577" s="16" t="s">
        <v>82</v>
      </c>
      <c r="BK577" s="190">
        <f>ROUND(I577*H577,2)</f>
        <v>0</v>
      </c>
      <c r="BL577" s="16" t="s">
        <v>132</v>
      </c>
      <c r="BM577" s="189" t="s">
        <v>1598</v>
      </c>
    </row>
    <row r="578" spans="1:65" s="2" customFormat="1" ht="117">
      <c r="A578" s="33"/>
      <c r="B578" s="34"/>
      <c r="C578" s="35"/>
      <c r="D578" s="191" t="s">
        <v>134</v>
      </c>
      <c r="E578" s="35"/>
      <c r="F578" s="192" t="s">
        <v>795</v>
      </c>
      <c r="G578" s="35"/>
      <c r="H578" s="35"/>
      <c r="I578" s="193"/>
      <c r="J578" s="35"/>
      <c r="K578" s="35"/>
      <c r="L578" s="38"/>
      <c r="M578" s="194"/>
      <c r="N578" s="195"/>
      <c r="O578" s="70"/>
      <c r="P578" s="70"/>
      <c r="Q578" s="70"/>
      <c r="R578" s="70"/>
      <c r="S578" s="70"/>
      <c r="T578" s="71"/>
      <c r="U578" s="33"/>
      <c r="V578" s="33"/>
      <c r="W578" s="33"/>
      <c r="X578" s="33"/>
      <c r="Y578" s="33"/>
      <c r="Z578" s="33"/>
      <c r="AA578" s="33"/>
      <c r="AB578" s="33"/>
      <c r="AC578" s="33"/>
      <c r="AD578" s="33"/>
      <c r="AE578" s="33"/>
      <c r="AT578" s="16" t="s">
        <v>134</v>
      </c>
      <c r="AU578" s="16" t="s">
        <v>82</v>
      </c>
    </row>
    <row r="579" spans="1:65" s="12" customFormat="1">
      <c r="B579" s="196"/>
      <c r="C579" s="197"/>
      <c r="D579" s="191" t="s">
        <v>135</v>
      </c>
      <c r="E579" s="198" t="s">
        <v>1</v>
      </c>
      <c r="F579" s="199" t="s">
        <v>1577</v>
      </c>
      <c r="G579" s="197"/>
      <c r="H579" s="198" t="s">
        <v>1</v>
      </c>
      <c r="I579" s="200"/>
      <c r="J579" s="197"/>
      <c r="K579" s="197"/>
      <c r="L579" s="201"/>
      <c r="M579" s="202"/>
      <c r="N579" s="203"/>
      <c r="O579" s="203"/>
      <c r="P579" s="203"/>
      <c r="Q579" s="203"/>
      <c r="R579" s="203"/>
      <c r="S579" s="203"/>
      <c r="T579" s="204"/>
      <c r="AT579" s="205" t="s">
        <v>135</v>
      </c>
      <c r="AU579" s="205" t="s">
        <v>82</v>
      </c>
      <c r="AV579" s="12" t="s">
        <v>82</v>
      </c>
      <c r="AW579" s="12" t="s">
        <v>30</v>
      </c>
      <c r="AX579" s="12" t="s">
        <v>74</v>
      </c>
      <c r="AY579" s="205" t="s">
        <v>125</v>
      </c>
    </row>
    <row r="580" spans="1:65" s="13" customFormat="1">
      <c r="B580" s="206"/>
      <c r="C580" s="207"/>
      <c r="D580" s="191" t="s">
        <v>135</v>
      </c>
      <c r="E580" s="208" t="s">
        <v>1</v>
      </c>
      <c r="F580" s="209" t="s">
        <v>1599</v>
      </c>
      <c r="G580" s="207"/>
      <c r="H580" s="210">
        <v>23.8</v>
      </c>
      <c r="I580" s="211"/>
      <c r="J580" s="207"/>
      <c r="K580" s="207"/>
      <c r="L580" s="212"/>
      <c r="M580" s="213"/>
      <c r="N580" s="214"/>
      <c r="O580" s="214"/>
      <c r="P580" s="214"/>
      <c r="Q580" s="214"/>
      <c r="R580" s="214"/>
      <c r="S580" s="214"/>
      <c r="T580" s="215"/>
      <c r="AT580" s="216" t="s">
        <v>135</v>
      </c>
      <c r="AU580" s="216" t="s">
        <v>82</v>
      </c>
      <c r="AV580" s="13" t="s">
        <v>84</v>
      </c>
      <c r="AW580" s="13" t="s">
        <v>30</v>
      </c>
      <c r="AX580" s="13" t="s">
        <v>74</v>
      </c>
      <c r="AY580" s="216" t="s">
        <v>125</v>
      </c>
    </row>
    <row r="581" spans="1:65" s="12" customFormat="1">
      <c r="B581" s="196"/>
      <c r="C581" s="197"/>
      <c r="D581" s="191" t="s">
        <v>135</v>
      </c>
      <c r="E581" s="198" t="s">
        <v>1</v>
      </c>
      <c r="F581" s="199" t="s">
        <v>1579</v>
      </c>
      <c r="G581" s="197"/>
      <c r="H581" s="198" t="s">
        <v>1</v>
      </c>
      <c r="I581" s="200"/>
      <c r="J581" s="197"/>
      <c r="K581" s="197"/>
      <c r="L581" s="201"/>
      <c r="M581" s="202"/>
      <c r="N581" s="203"/>
      <c r="O581" s="203"/>
      <c r="P581" s="203"/>
      <c r="Q581" s="203"/>
      <c r="R581" s="203"/>
      <c r="S581" s="203"/>
      <c r="T581" s="204"/>
      <c r="AT581" s="205" t="s">
        <v>135</v>
      </c>
      <c r="AU581" s="205" t="s">
        <v>82</v>
      </c>
      <c r="AV581" s="12" t="s">
        <v>82</v>
      </c>
      <c r="AW581" s="12" t="s">
        <v>30</v>
      </c>
      <c r="AX581" s="12" t="s">
        <v>74</v>
      </c>
      <c r="AY581" s="205" t="s">
        <v>125</v>
      </c>
    </row>
    <row r="582" spans="1:65" s="13" customFormat="1">
      <c r="B582" s="206"/>
      <c r="C582" s="207"/>
      <c r="D582" s="191" t="s">
        <v>135</v>
      </c>
      <c r="E582" s="208" t="s">
        <v>1</v>
      </c>
      <c r="F582" s="209" t="s">
        <v>1600</v>
      </c>
      <c r="G582" s="207"/>
      <c r="H582" s="210">
        <v>17</v>
      </c>
      <c r="I582" s="211"/>
      <c r="J582" s="207"/>
      <c r="K582" s="207"/>
      <c r="L582" s="212"/>
      <c r="M582" s="213"/>
      <c r="N582" s="214"/>
      <c r="O582" s="214"/>
      <c r="P582" s="214"/>
      <c r="Q582" s="214"/>
      <c r="R582" s="214"/>
      <c r="S582" s="214"/>
      <c r="T582" s="215"/>
      <c r="AT582" s="216" t="s">
        <v>135</v>
      </c>
      <c r="AU582" s="216" t="s">
        <v>82</v>
      </c>
      <c r="AV582" s="13" t="s">
        <v>84</v>
      </c>
      <c r="AW582" s="13" t="s">
        <v>30</v>
      </c>
      <c r="AX582" s="13" t="s">
        <v>74</v>
      </c>
      <c r="AY582" s="216" t="s">
        <v>125</v>
      </c>
    </row>
    <row r="583" spans="1:65" s="14" customFormat="1">
      <c r="B583" s="217"/>
      <c r="C583" s="218"/>
      <c r="D583" s="191" t="s">
        <v>135</v>
      </c>
      <c r="E583" s="219" t="s">
        <v>1</v>
      </c>
      <c r="F583" s="220" t="s">
        <v>138</v>
      </c>
      <c r="G583" s="218"/>
      <c r="H583" s="221">
        <v>40.799999999999997</v>
      </c>
      <c r="I583" s="222"/>
      <c r="J583" s="218"/>
      <c r="K583" s="218"/>
      <c r="L583" s="223"/>
      <c r="M583" s="224"/>
      <c r="N583" s="225"/>
      <c r="O583" s="225"/>
      <c r="P583" s="225"/>
      <c r="Q583" s="225"/>
      <c r="R583" s="225"/>
      <c r="S583" s="225"/>
      <c r="T583" s="226"/>
      <c r="AT583" s="227" t="s">
        <v>135</v>
      </c>
      <c r="AU583" s="227" t="s">
        <v>82</v>
      </c>
      <c r="AV583" s="14" t="s">
        <v>132</v>
      </c>
      <c r="AW583" s="14" t="s">
        <v>30</v>
      </c>
      <c r="AX583" s="14" t="s">
        <v>82</v>
      </c>
      <c r="AY583" s="227" t="s">
        <v>125</v>
      </c>
    </row>
    <row r="584" spans="1:65" s="2" customFormat="1" ht="24.2" customHeight="1">
      <c r="A584" s="33"/>
      <c r="B584" s="34"/>
      <c r="C584" s="228" t="s">
        <v>479</v>
      </c>
      <c r="D584" s="228" t="s">
        <v>769</v>
      </c>
      <c r="E584" s="229" t="s">
        <v>803</v>
      </c>
      <c r="F584" s="230" t="s">
        <v>804</v>
      </c>
      <c r="G584" s="231" t="s">
        <v>129</v>
      </c>
      <c r="H584" s="232">
        <v>109.69199999999999</v>
      </c>
      <c r="I584" s="233"/>
      <c r="J584" s="234">
        <f>ROUND(I584*H584,2)</f>
        <v>0</v>
      </c>
      <c r="K584" s="230" t="s">
        <v>130</v>
      </c>
      <c r="L584" s="38"/>
      <c r="M584" s="235" t="s">
        <v>1</v>
      </c>
      <c r="N584" s="236" t="s">
        <v>39</v>
      </c>
      <c r="O584" s="70"/>
      <c r="P584" s="187">
        <f>O584*H584</f>
        <v>0</v>
      </c>
      <c r="Q584" s="187">
        <v>0</v>
      </c>
      <c r="R584" s="187">
        <f>Q584*H584</f>
        <v>0</v>
      </c>
      <c r="S584" s="187">
        <v>0</v>
      </c>
      <c r="T584" s="188">
        <f>S584*H584</f>
        <v>0</v>
      </c>
      <c r="U584" s="33"/>
      <c r="V584" s="33"/>
      <c r="W584" s="33"/>
      <c r="X584" s="33"/>
      <c r="Y584" s="33"/>
      <c r="Z584" s="33"/>
      <c r="AA584" s="33"/>
      <c r="AB584" s="33"/>
      <c r="AC584" s="33"/>
      <c r="AD584" s="33"/>
      <c r="AE584" s="33"/>
      <c r="AR584" s="189" t="s">
        <v>132</v>
      </c>
      <c r="AT584" s="189" t="s">
        <v>769</v>
      </c>
      <c r="AU584" s="189" t="s">
        <v>82</v>
      </c>
      <c r="AY584" s="16" t="s">
        <v>125</v>
      </c>
      <c r="BE584" s="190">
        <f>IF(N584="základní",J584,0)</f>
        <v>0</v>
      </c>
      <c r="BF584" s="190">
        <f>IF(N584="snížená",J584,0)</f>
        <v>0</v>
      </c>
      <c r="BG584" s="190">
        <f>IF(N584="zákl. přenesená",J584,0)</f>
        <v>0</v>
      </c>
      <c r="BH584" s="190">
        <f>IF(N584="sníž. přenesená",J584,0)</f>
        <v>0</v>
      </c>
      <c r="BI584" s="190">
        <f>IF(N584="nulová",J584,0)</f>
        <v>0</v>
      </c>
      <c r="BJ584" s="16" t="s">
        <v>82</v>
      </c>
      <c r="BK584" s="190">
        <f>ROUND(I584*H584,2)</f>
        <v>0</v>
      </c>
      <c r="BL584" s="16" t="s">
        <v>132</v>
      </c>
      <c r="BM584" s="189" t="s">
        <v>1601</v>
      </c>
    </row>
    <row r="585" spans="1:65" s="2" customFormat="1" ht="117">
      <c r="A585" s="33"/>
      <c r="B585" s="34"/>
      <c r="C585" s="35"/>
      <c r="D585" s="191" t="s">
        <v>134</v>
      </c>
      <c r="E585" s="35"/>
      <c r="F585" s="192" t="s">
        <v>806</v>
      </c>
      <c r="G585" s="35"/>
      <c r="H585" s="35"/>
      <c r="I585" s="193"/>
      <c r="J585" s="35"/>
      <c r="K585" s="35"/>
      <c r="L585" s="38"/>
      <c r="M585" s="194"/>
      <c r="N585" s="195"/>
      <c r="O585" s="70"/>
      <c r="P585" s="70"/>
      <c r="Q585" s="70"/>
      <c r="R585" s="70"/>
      <c r="S585" s="70"/>
      <c r="T585" s="71"/>
      <c r="U585" s="33"/>
      <c r="V585" s="33"/>
      <c r="W585" s="33"/>
      <c r="X585" s="33"/>
      <c r="Y585" s="33"/>
      <c r="Z585" s="33"/>
      <c r="AA585" s="33"/>
      <c r="AB585" s="33"/>
      <c r="AC585" s="33"/>
      <c r="AD585" s="33"/>
      <c r="AE585" s="33"/>
      <c r="AT585" s="16" t="s">
        <v>134</v>
      </c>
      <c r="AU585" s="16" t="s">
        <v>82</v>
      </c>
    </row>
    <row r="586" spans="1:65" s="12" customFormat="1">
      <c r="B586" s="196"/>
      <c r="C586" s="197"/>
      <c r="D586" s="191" t="s">
        <v>135</v>
      </c>
      <c r="E586" s="198" t="s">
        <v>1</v>
      </c>
      <c r="F586" s="199" t="s">
        <v>1602</v>
      </c>
      <c r="G586" s="197"/>
      <c r="H586" s="198" t="s">
        <v>1</v>
      </c>
      <c r="I586" s="200"/>
      <c r="J586" s="197"/>
      <c r="K586" s="197"/>
      <c r="L586" s="201"/>
      <c r="M586" s="202"/>
      <c r="N586" s="203"/>
      <c r="O586" s="203"/>
      <c r="P586" s="203"/>
      <c r="Q586" s="203"/>
      <c r="R586" s="203"/>
      <c r="S586" s="203"/>
      <c r="T586" s="204"/>
      <c r="AT586" s="205" t="s">
        <v>135</v>
      </c>
      <c r="AU586" s="205" t="s">
        <v>82</v>
      </c>
      <c r="AV586" s="12" t="s">
        <v>82</v>
      </c>
      <c r="AW586" s="12" t="s">
        <v>30</v>
      </c>
      <c r="AX586" s="12" t="s">
        <v>74</v>
      </c>
      <c r="AY586" s="205" t="s">
        <v>125</v>
      </c>
    </row>
    <row r="587" spans="1:65" s="13" customFormat="1">
      <c r="B587" s="206"/>
      <c r="C587" s="207"/>
      <c r="D587" s="191" t="s">
        <v>135</v>
      </c>
      <c r="E587" s="208" t="s">
        <v>1</v>
      </c>
      <c r="F587" s="209" t="s">
        <v>1603</v>
      </c>
      <c r="G587" s="207"/>
      <c r="H587" s="210">
        <v>53.845999999999997</v>
      </c>
      <c r="I587" s="211"/>
      <c r="J587" s="207"/>
      <c r="K587" s="207"/>
      <c r="L587" s="212"/>
      <c r="M587" s="213"/>
      <c r="N587" s="214"/>
      <c r="O587" s="214"/>
      <c r="P587" s="214"/>
      <c r="Q587" s="214"/>
      <c r="R587" s="214"/>
      <c r="S587" s="214"/>
      <c r="T587" s="215"/>
      <c r="AT587" s="216" t="s">
        <v>135</v>
      </c>
      <c r="AU587" s="216" t="s">
        <v>82</v>
      </c>
      <c r="AV587" s="13" t="s">
        <v>84</v>
      </c>
      <c r="AW587" s="13" t="s">
        <v>30</v>
      </c>
      <c r="AX587" s="13" t="s">
        <v>74</v>
      </c>
      <c r="AY587" s="216" t="s">
        <v>125</v>
      </c>
    </row>
    <row r="588" spans="1:65" s="12" customFormat="1">
      <c r="B588" s="196"/>
      <c r="C588" s="197"/>
      <c r="D588" s="191" t="s">
        <v>135</v>
      </c>
      <c r="E588" s="198" t="s">
        <v>1</v>
      </c>
      <c r="F588" s="199" t="s">
        <v>1604</v>
      </c>
      <c r="G588" s="197"/>
      <c r="H588" s="198" t="s">
        <v>1</v>
      </c>
      <c r="I588" s="200"/>
      <c r="J588" s="197"/>
      <c r="K588" s="197"/>
      <c r="L588" s="201"/>
      <c r="M588" s="202"/>
      <c r="N588" s="203"/>
      <c r="O588" s="203"/>
      <c r="P588" s="203"/>
      <c r="Q588" s="203"/>
      <c r="R588" s="203"/>
      <c r="S588" s="203"/>
      <c r="T588" s="204"/>
      <c r="AT588" s="205" t="s">
        <v>135</v>
      </c>
      <c r="AU588" s="205" t="s">
        <v>82</v>
      </c>
      <c r="AV588" s="12" t="s">
        <v>82</v>
      </c>
      <c r="AW588" s="12" t="s">
        <v>30</v>
      </c>
      <c r="AX588" s="12" t="s">
        <v>74</v>
      </c>
      <c r="AY588" s="205" t="s">
        <v>125</v>
      </c>
    </row>
    <row r="589" spans="1:65" s="13" customFormat="1">
      <c r="B589" s="206"/>
      <c r="C589" s="207"/>
      <c r="D589" s="191" t="s">
        <v>135</v>
      </c>
      <c r="E589" s="208" t="s">
        <v>1</v>
      </c>
      <c r="F589" s="209" t="s">
        <v>1605</v>
      </c>
      <c r="G589" s="207"/>
      <c r="H589" s="210">
        <v>55.845999999999997</v>
      </c>
      <c r="I589" s="211"/>
      <c r="J589" s="207"/>
      <c r="K589" s="207"/>
      <c r="L589" s="212"/>
      <c r="M589" s="213"/>
      <c r="N589" s="214"/>
      <c r="O589" s="214"/>
      <c r="P589" s="214"/>
      <c r="Q589" s="214"/>
      <c r="R589" s="214"/>
      <c r="S589" s="214"/>
      <c r="T589" s="215"/>
      <c r="AT589" s="216" t="s">
        <v>135</v>
      </c>
      <c r="AU589" s="216" t="s">
        <v>82</v>
      </c>
      <c r="AV589" s="13" t="s">
        <v>84</v>
      </c>
      <c r="AW589" s="13" t="s">
        <v>30</v>
      </c>
      <c r="AX589" s="13" t="s">
        <v>74</v>
      </c>
      <c r="AY589" s="216" t="s">
        <v>125</v>
      </c>
    </row>
    <row r="590" spans="1:65" s="14" customFormat="1">
      <c r="B590" s="217"/>
      <c r="C590" s="218"/>
      <c r="D590" s="191" t="s">
        <v>135</v>
      </c>
      <c r="E590" s="219" t="s">
        <v>1</v>
      </c>
      <c r="F590" s="220" t="s">
        <v>138</v>
      </c>
      <c r="G590" s="218"/>
      <c r="H590" s="221">
        <v>109.69199999999999</v>
      </c>
      <c r="I590" s="222"/>
      <c r="J590" s="218"/>
      <c r="K590" s="218"/>
      <c r="L590" s="223"/>
      <c r="M590" s="224"/>
      <c r="N590" s="225"/>
      <c r="O590" s="225"/>
      <c r="P590" s="225"/>
      <c r="Q590" s="225"/>
      <c r="R590" s="225"/>
      <c r="S590" s="225"/>
      <c r="T590" s="226"/>
      <c r="AT590" s="227" t="s">
        <v>135</v>
      </c>
      <c r="AU590" s="227" t="s">
        <v>82</v>
      </c>
      <c r="AV590" s="14" t="s">
        <v>132</v>
      </c>
      <c r="AW590" s="14" t="s">
        <v>30</v>
      </c>
      <c r="AX590" s="14" t="s">
        <v>82</v>
      </c>
      <c r="AY590" s="227" t="s">
        <v>125</v>
      </c>
    </row>
    <row r="591" spans="1:65" s="2" customFormat="1" ht="21.75" customHeight="1">
      <c r="A591" s="33"/>
      <c r="B591" s="34"/>
      <c r="C591" s="228" t="s">
        <v>485</v>
      </c>
      <c r="D591" s="228" t="s">
        <v>769</v>
      </c>
      <c r="E591" s="229" t="s">
        <v>1606</v>
      </c>
      <c r="F591" s="230" t="s">
        <v>1607</v>
      </c>
      <c r="G591" s="231" t="s">
        <v>858</v>
      </c>
      <c r="H591" s="232">
        <v>1.6819999999999999</v>
      </c>
      <c r="I591" s="233"/>
      <c r="J591" s="234">
        <f>ROUND(I591*H591,2)</f>
        <v>0</v>
      </c>
      <c r="K591" s="230" t="s">
        <v>130</v>
      </c>
      <c r="L591" s="38"/>
      <c r="M591" s="235" t="s">
        <v>1</v>
      </c>
      <c r="N591" s="236" t="s">
        <v>39</v>
      </c>
      <c r="O591" s="70"/>
      <c r="P591" s="187">
        <f>O591*H591</f>
        <v>0</v>
      </c>
      <c r="Q591" s="187">
        <v>0</v>
      </c>
      <c r="R591" s="187">
        <f>Q591*H591</f>
        <v>0</v>
      </c>
      <c r="S591" s="187">
        <v>0</v>
      </c>
      <c r="T591" s="188">
        <f>S591*H591</f>
        <v>0</v>
      </c>
      <c r="U591" s="33"/>
      <c r="V591" s="33"/>
      <c r="W591" s="33"/>
      <c r="X591" s="33"/>
      <c r="Y591" s="33"/>
      <c r="Z591" s="33"/>
      <c r="AA591" s="33"/>
      <c r="AB591" s="33"/>
      <c r="AC591" s="33"/>
      <c r="AD591" s="33"/>
      <c r="AE591" s="33"/>
      <c r="AR591" s="189" t="s">
        <v>132</v>
      </c>
      <c r="AT591" s="189" t="s">
        <v>769</v>
      </c>
      <c r="AU591" s="189" t="s">
        <v>82</v>
      </c>
      <c r="AY591" s="16" t="s">
        <v>125</v>
      </c>
      <c r="BE591" s="190">
        <f>IF(N591="základní",J591,0)</f>
        <v>0</v>
      </c>
      <c r="BF591" s="190">
        <f>IF(N591="snížená",J591,0)</f>
        <v>0</v>
      </c>
      <c r="BG591" s="190">
        <f>IF(N591="zákl. přenesená",J591,0)</f>
        <v>0</v>
      </c>
      <c r="BH591" s="190">
        <f>IF(N591="sníž. přenesená",J591,0)</f>
        <v>0</v>
      </c>
      <c r="BI591" s="190">
        <f>IF(N591="nulová",J591,0)</f>
        <v>0</v>
      </c>
      <c r="BJ591" s="16" t="s">
        <v>82</v>
      </c>
      <c r="BK591" s="190">
        <f>ROUND(I591*H591,2)</f>
        <v>0</v>
      </c>
      <c r="BL591" s="16" t="s">
        <v>132</v>
      </c>
      <c r="BM591" s="189" t="s">
        <v>1608</v>
      </c>
    </row>
    <row r="592" spans="1:65" s="2" customFormat="1" ht="117">
      <c r="A592" s="33"/>
      <c r="B592" s="34"/>
      <c r="C592" s="35"/>
      <c r="D592" s="191" t="s">
        <v>134</v>
      </c>
      <c r="E592" s="35"/>
      <c r="F592" s="192" t="s">
        <v>1609</v>
      </c>
      <c r="G592" s="35"/>
      <c r="H592" s="35"/>
      <c r="I592" s="193"/>
      <c r="J592" s="35"/>
      <c r="K592" s="35"/>
      <c r="L592" s="38"/>
      <c r="M592" s="194"/>
      <c r="N592" s="195"/>
      <c r="O592" s="70"/>
      <c r="P592" s="70"/>
      <c r="Q592" s="70"/>
      <c r="R592" s="70"/>
      <c r="S592" s="70"/>
      <c r="T592" s="71"/>
      <c r="U592" s="33"/>
      <c r="V592" s="33"/>
      <c r="W592" s="33"/>
      <c r="X592" s="33"/>
      <c r="Y592" s="33"/>
      <c r="Z592" s="33"/>
      <c r="AA592" s="33"/>
      <c r="AB592" s="33"/>
      <c r="AC592" s="33"/>
      <c r="AD592" s="33"/>
      <c r="AE592" s="33"/>
      <c r="AT592" s="16" t="s">
        <v>134</v>
      </c>
      <c r="AU592" s="16" t="s">
        <v>82</v>
      </c>
    </row>
    <row r="593" spans="1:65" s="12" customFormat="1">
      <c r="B593" s="196"/>
      <c r="C593" s="197"/>
      <c r="D593" s="191" t="s">
        <v>135</v>
      </c>
      <c r="E593" s="198" t="s">
        <v>1</v>
      </c>
      <c r="F593" s="199" t="s">
        <v>1573</v>
      </c>
      <c r="G593" s="197"/>
      <c r="H593" s="198" t="s">
        <v>1</v>
      </c>
      <c r="I593" s="200"/>
      <c r="J593" s="197"/>
      <c r="K593" s="197"/>
      <c r="L593" s="201"/>
      <c r="M593" s="202"/>
      <c r="N593" s="203"/>
      <c r="O593" s="203"/>
      <c r="P593" s="203"/>
      <c r="Q593" s="203"/>
      <c r="R593" s="203"/>
      <c r="S593" s="203"/>
      <c r="T593" s="204"/>
      <c r="AT593" s="205" t="s">
        <v>135</v>
      </c>
      <c r="AU593" s="205" t="s">
        <v>82</v>
      </c>
      <c r="AV593" s="12" t="s">
        <v>82</v>
      </c>
      <c r="AW593" s="12" t="s">
        <v>30</v>
      </c>
      <c r="AX593" s="12" t="s">
        <v>74</v>
      </c>
      <c r="AY593" s="205" t="s">
        <v>125</v>
      </c>
    </row>
    <row r="594" spans="1:65" s="13" customFormat="1">
      <c r="B594" s="206"/>
      <c r="C594" s="207"/>
      <c r="D594" s="191" t="s">
        <v>135</v>
      </c>
      <c r="E594" s="208" t="s">
        <v>1</v>
      </c>
      <c r="F594" s="209" t="s">
        <v>1610</v>
      </c>
      <c r="G594" s="207"/>
      <c r="H594" s="210">
        <v>0.79600000000000004</v>
      </c>
      <c r="I594" s="211"/>
      <c r="J594" s="207"/>
      <c r="K594" s="207"/>
      <c r="L594" s="212"/>
      <c r="M594" s="213"/>
      <c r="N594" s="214"/>
      <c r="O594" s="214"/>
      <c r="P594" s="214"/>
      <c r="Q594" s="214"/>
      <c r="R594" s="214"/>
      <c r="S594" s="214"/>
      <c r="T594" s="215"/>
      <c r="AT594" s="216" t="s">
        <v>135</v>
      </c>
      <c r="AU594" s="216" t="s">
        <v>82</v>
      </c>
      <c r="AV594" s="13" t="s">
        <v>84</v>
      </c>
      <c r="AW594" s="13" t="s">
        <v>30</v>
      </c>
      <c r="AX594" s="13" t="s">
        <v>74</v>
      </c>
      <c r="AY594" s="216" t="s">
        <v>125</v>
      </c>
    </row>
    <row r="595" spans="1:65" s="12" customFormat="1">
      <c r="B595" s="196"/>
      <c r="C595" s="197"/>
      <c r="D595" s="191" t="s">
        <v>135</v>
      </c>
      <c r="E595" s="198" t="s">
        <v>1</v>
      </c>
      <c r="F595" s="199" t="s">
        <v>1581</v>
      </c>
      <c r="G595" s="197"/>
      <c r="H595" s="198" t="s">
        <v>1</v>
      </c>
      <c r="I595" s="200"/>
      <c r="J595" s="197"/>
      <c r="K595" s="197"/>
      <c r="L595" s="201"/>
      <c r="M595" s="202"/>
      <c r="N595" s="203"/>
      <c r="O595" s="203"/>
      <c r="P595" s="203"/>
      <c r="Q595" s="203"/>
      <c r="R595" s="203"/>
      <c r="S595" s="203"/>
      <c r="T595" s="204"/>
      <c r="AT595" s="205" t="s">
        <v>135</v>
      </c>
      <c r="AU595" s="205" t="s">
        <v>82</v>
      </c>
      <c r="AV595" s="12" t="s">
        <v>82</v>
      </c>
      <c r="AW595" s="12" t="s">
        <v>30</v>
      </c>
      <c r="AX595" s="12" t="s">
        <v>74</v>
      </c>
      <c r="AY595" s="205" t="s">
        <v>125</v>
      </c>
    </row>
    <row r="596" spans="1:65" s="13" customFormat="1">
      <c r="B596" s="206"/>
      <c r="C596" s="207"/>
      <c r="D596" s="191" t="s">
        <v>135</v>
      </c>
      <c r="E596" s="208" t="s">
        <v>1</v>
      </c>
      <c r="F596" s="209" t="s">
        <v>1611</v>
      </c>
      <c r="G596" s="207"/>
      <c r="H596" s="210">
        <v>0.88600000000000001</v>
      </c>
      <c r="I596" s="211"/>
      <c r="J596" s="207"/>
      <c r="K596" s="207"/>
      <c r="L596" s="212"/>
      <c r="M596" s="213"/>
      <c r="N596" s="214"/>
      <c r="O596" s="214"/>
      <c r="P596" s="214"/>
      <c r="Q596" s="214"/>
      <c r="R596" s="214"/>
      <c r="S596" s="214"/>
      <c r="T596" s="215"/>
      <c r="AT596" s="216" t="s">
        <v>135</v>
      </c>
      <c r="AU596" s="216" t="s">
        <v>82</v>
      </c>
      <c r="AV596" s="13" t="s">
        <v>84</v>
      </c>
      <c r="AW596" s="13" t="s">
        <v>30</v>
      </c>
      <c r="AX596" s="13" t="s">
        <v>74</v>
      </c>
      <c r="AY596" s="216" t="s">
        <v>125</v>
      </c>
    </row>
    <row r="597" spans="1:65" s="14" customFormat="1">
      <c r="B597" s="217"/>
      <c r="C597" s="218"/>
      <c r="D597" s="191" t="s">
        <v>135</v>
      </c>
      <c r="E597" s="219" t="s">
        <v>1</v>
      </c>
      <c r="F597" s="220" t="s">
        <v>138</v>
      </c>
      <c r="G597" s="218"/>
      <c r="H597" s="221">
        <v>1.6819999999999999</v>
      </c>
      <c r="I597" s="222"/>
      <c r="J597" s="218"/>
      <c r="K597" s="218"/>
      <c r="L597" s="223"/>
      <c r="M597" s="224"/>
      <c r="N597" s="225"/>
      <c r="O597" s="225"/>
      <c r="P597" s="225"/>
      <c r="Q597" s="225"/>
      <c r="R597" s="225"/>
      <c r="S597" s="225"/>
      <c r="T597" s="226"/>
      <c r="AT597" s="227" t="s">
        <v>135</v>
      </c>
      <c r="AU597" s="227" t="s">
        <v>82</v>
      </c>
      <c r="AV597" s="14" t="s">
        <v>132</v>
      </c>
      <c r="AW597" s="14" t="s">
        <v>30</v>
      </c>
      <c r="AX597" s="14" t="s">
        <v>82</v>
      </c>
      <c r="AY597" s="227" t="s">
        <v>125</v>
      </c>
    </row>
    <row r="598" spans="1:65" s="2" customFormat="1" ht="16.5" customHeight="1">
      <c r="A598" s="33"/>
      <c r="B598" s="34"/>
      <c r="C598" s="228" t="s">
        <v>491</v>
      </c>
      <c r="D598" s="228" t="s">
        <v>769</v>
      </c>
      <c r="E598" s="229" t="s">
        <v>810</v>
      </c>
      <c r="F598" s="230" t="s">
        <v>811</v>
      </c>
      <c r="G598" s="231" t="s">
        <v>721</v>
      </c>
      <c r="H598" s="232">
        <v>3</v>
      </c>
      <c r="I598" s="233"/>
      <c r="J598" s="234">
        <f>ROUND(I598*H598,2)</f>
        <v>0</v>
      </c>
      <c r="K598" s="230" t="s">
        <v>130</v>
      </c>
      <c r="L598" s="38"/>
      <c r="M598" s="235" t="s">
        <v>1</v>
      </c>
      <c r="N598" s="236" t="s">
        <v>39</v>
      </c>
      <c r="O598" s="70"/>
      <c r="P598" s="187">
        <f>O598*H598</f>
        <v>0</v>
      </c>
      <c r="Q598" s="187">
        <v>0</v>
      </c>
      <c r="R598" s="187">
        <f>Q598*H598</f>
        <v>0</v>
      </c>
      <c r="S598" s="187">
        <v>0</v>
      </c>
      <c r="T598" s="188">
        <f>S598*H598</f>
        <v>0</v>
      </c>
      <c r="U598" s="33"/>
      <c r="V598" s="33"/>
      <c r="W598" s="33"/>
      <c r="X598" s="33"/>
      <c r="Y598" s="33"/>
      <c r="Z598" s="33"/>
      <c r="AA598" s="33"/>
      <c r="AB598" s="33"/>
      <c r="AC598" s="33"/>
      <c r="AD598" s="33"/>
      <c r="AE598" s="33"/>
      <c r="AR598" s="189" t="s">
        <v>132</v>
      </c>
      <c r="AT598" s="189" t="s">
        <v>769</v>
      </c>
      <c r="AU598" s="189" t="s">
        <v>82</v>
      </c>
      <c r="AY598" s="16" t="s">
        <v>125</v>
      </c>
      <c r="BE598" s="190">
        <f>IF(N598="základní",J598,0)</f>
        <v>0</v>
      </c>
      <c r="BF598" s="190">
        <f>IF(N598="snížená",J598,0)</f>
        <v>0</v>
      </c>
      <c r="BG598" s="190">
        <f>IF(N598="zákl. přenesená",J598,0)</f>
        <v>0</v>
      </c>
      <c r="BH598" s="190">
        <f>IF(N598="sníž. přenesená",J598,0)</f>
        <v>0</v>
      </c>
      <c r="BI598" s="190">
        <f>IF(N598="nulová",J598,0)</f>
        <v>0</v>
      </c>
      <c r="BJ598" s="16" t="s">
        <v>82</v>
      </c>
      <c r="BK598" s="190">
        <f>ROUND(I598*H598,2)</f>
        <v>0</v>
      </c>
      <c r="BL598" s="16" t="s">
        <v>132</v>
      </c>
      <c r="BM598" s="189" t="s">
        <v>1612</v>
      </c>
    </row>
    <row r="599" spans="1:65" s="2" customFormat="1" ht="48.75">
      <c r="A599" s="33"/>
      <c r="B599" s="34"/>
      <c r="C599" s="35"/>
      <c r="D599" s="191" t="s">
        <v>134</v>
      </c>
      <c r="E599" s="35"/>
      <c r="F599" s="192" t="s">
        <v>813</v>
      </c>
      <c r="G599" s="35"/>
      <c r="H599" s="35"/>
      <c r="I599" s="193"/>
      <c r="J599" s="35"/>
      <c r="K599" s="35"/>
      <c r="L599" s="38"/>
      <c r="M599" s="194"/>
      <c r="N599" s="195"/>
      <c r="O599" s="70"/>
      <c r="P599" s="70"/>
      <c r="Q599" s="70"/>
      <c r="R599" s="70"/>
      <c r="S599" s="70"/>
      <c r="T599" s="71"/>
      <c r="U599" s="33"/>
      <c r="V599" s="33"/>
      <c r="W599" s="33"/>
      <c r="X599" s="33"/>
      <c r="Y599" s="33"/>
      <c r="Z599" s="33"/>
      <c r="AA599" s="33"/>
      <c r="AB599" s="33"/>
      <c r="AC599" s="33"/>
      <c r="AD599" s="33"/>
      <c r="AE599" s="33"/>
      <c r="AT599" s="16" t="s">
        <v>134</v>
      </c>
      <c r="AU599" s="16" t="s">
        <v>82</v>
      </c>
    </row>
    <row r="600" spans="1:65" s="12" customFormat="1">
      <c r="B600" s="196"/>
      <c r="C600" s="197"/>
      <c r="D600" s="191" t="s">
        <v>135</v>
      </c>
      <c r="E600" s="198" t="s">
        <v>1</v>
      </c>
      <c r="F600" s="199" t="s">
        <v>734</v>
      </c>
      <c r="G600" s="197"/>
      <c r="H600" s="198" t="s">
        <v>1</v>
      </c>
      <c r="I600" s="200"/>
      <c r="J600" s="197"/>
      <c r="K600" s="197"/>
      <c r="L600" s="201"/>
      <c r="M600" s="202"/>
      <c r="N600" s="203"/>
      <c r="O600" s="203"/>
      <c r="P600" s="203"/>
      <c r="Q600" s="203"/>
      <c r="R600" s="203"/>
      <c r="S600" s="203"/>
      <c r="T600" s="204"/>
      <c r="AT600" s="205" t="s">
        <v>135</v>
      </c>
      <c r="AU600" s="205" t="s">
        <v>82</v>
      </c>
      <c r="AV600" s="12" t="s">
        <v>82</v>
      </c>
      <c r="AW600" s="12" t="s">
        <v>30</v>
      </c>
      <c r="AX600" s="12" t="s">
        <v>74</v>
      </c>
      <c r="AY600" s="205" t="s">
        <v>125</v>
      </c>
    </row>
    <row r="601" spans="1:65" s="13" customFormat="1">
      <c r="B601" s="206"/>
      <c r="C601" s="207"/>
      <c r="D601" s="191" t="s">
        <v>135</v>
      </c>
      <c r="E601" s="208" t="s">
        <v>1</v>
      </c>
      <c r="F601" s="209" t="s">
        <v>156</v>
      </c>
      <c r="G601" s="207"/>
      <c r="H601" s="210">
        <v>3</v>
      </c>
      <c r="I601" s="211"/>
      <c r="J601" s="207"/>
      <c r="K601" s="207"/>
      <c r="L601" s="212"/>
      <c r="M601" s="213"/>
      <c r="N601" s="214"/>
      <c r="O601" s="214"/>
      <c r="P601" s="214"/>
      <c r="Q601" s="214"/>
      <c r="R601" s="214"/>
      <c r="S601" s="214"/>
      <c r="T601" s="215"/>
      <c r="AT601" s="216" t="s">
        <v>135</v>
      </c>
      <c r="AU601" s="216" t="s">
        <v>82</v>
      </c>
      <c r="AV601" s="13" t="s">
        <v>84</v>
      </c>
      <c r="AW601" s="13" t="s">
        <v>30</v>
      </c>
      <c r="AX601" s="13" t="s">
        <v>74</v>
      </c>
      <c r="AY601" s="216" t="s">
        <v>125</v>
      </c>
    </row>
    <row r="602" spans="1:65" s="14" customFormat="1">
      <c r="B602" s="217"/>
      <c r="C602" s="218"/>
      <c r="D602" s="191" t="s">
        <v>135</v>
      </c>
      <c r="E602" s="219" t="s">
        <v>1</v>
      </c>
      <c r="F602" s="220" t="s">
        <v>138</v>
      </c>
      <c r="G602" s="218"/>
      <c r="H602" s="221">
        <v>3</v>
      </c>
      <c r="I602" s="222"/>
      <c r="J602" s="218"/>
      <c r="K602" s="218"/>
      <c r="L602" s="223"/>
      <c r="M602" s="224"/>
      <c r="N602" s="225"/>
      <c r="O602" s="225"/>
      <c r="P602" s="225"/>
      <c r="Q602" s="225"/>
      <c r="R602" s="225"/>
      <c r="S602" s="225"/>
      <c r="T602" s="226"/>
      <c r="AT602" s="227" t="s">
        <v>135</v>
      </c>
      <c r="AU602" s="227" t="s">
        <v>82</v>
      </c>
      <c r="AV602" s="14" t="s">
        <v>132</v>
      </c>
      <c r="AW602" s="14" t="s">
        <v>30</v>
      </c>
      <c r="AX602" s="14" t="s">
        <v>82</v>
      </c>
      <c r="AY602" s="227" t="s">
        <v>125</v>
      </c>
    </row>
    <row r="603" spans="1:65" s="2" customFormat="1" ht="16.5" customHeight="1">
      <c r="A603" s="33"/>
      <c r="B603" s="34"/>
      <c r="C603" s="228" t="s">
        <v>499</v>
      </c>
      <c r="D603" s="228" t="s">
        <v>769</v>
      </c>
      <c r="E603" s="229" t="s">
        <v>816</v>
      </c>
      <c r="F603" s="230" t="s">
        <v>817</v>
      </c>
      <c r="G603" s="231" t="s">
        <v>721</v>
      </c>
      <c r="H603" s="232">
        <v>1710.8</v>
      </c>
      <c r="I603" s="233"/>
      <c r="J603" s="234">
        <f>ROUND(I603*H603,2)</f>
        <v>0</v>
      </c>
      <c r="K603" s="230" t="s">
        <v>130</v>
      </c>
      <c r="L603" s="38"/>
      <c r="M603" s="235" t="s">
        <v>1</v>
      </c>
      <c r="N603" s="236" t="s">
        <v>39</v>
      </c>
      <c r="O603" s="70"/>
      <c r="P603" s="187">
        <f>O603*H603</f>
        <v>0</v>
      </c>
      <c r="Q603" s="187">
        <v>0</v>
      </c>
      <c r="R603" s="187">
        <f>Q603*H603</f>
        <v>0</v>
      </c>
      <c r="S603" s="187">
        <v>0</v>
      </c>
      <c r="T603" s="188">
        <f>S603*H603</f>
        <v>0</v>
      </c>
      <c r="U603" s="33"/>
      <c r="V603" s="33"/>
      <c r="W603" s="33"/>
      <c r="X603" s="33"/>
      <c r="Y603" s="33"/>
      <c r="Z603" s="33"/>
      <c r="AA603" s="33"/>
      <c r="AB603" s="33"/>
      <c r="AC603" s="33"/>
      <c r="AD603" s="33"/>
      <c r="AE603" s="33"/>
      <c r="AR603" s="189" t="s">
        <v>132</v>
      </c>
      <c r="AT603" s="189" t="s">
        <v>769</v>
      </c>
      <c r="AU603" s="189" t="s">
        <v>82</v>
      </c>
      <c r="AY603" s="16" t="s">
        <v>125</v>
      </c>
      <c r="BE603" s="190">
        <f>IF(N603="základní",J603,0)</f>
        <v>0</v>
      </c>
      <c r="BF603" s="190">
        <f>IF(N603="snížená",J603,0)</f>
        <v>0</v>
      </c>
      <c r="BG603" s="190">
        <f>IF(N603="zákl. přenesená",J603,0)</f>
        <v>0</v>
      </c>
      <c r="BH603" s="190">
        <f>IF(N603="sníž. přenesená",J603,0)</f>
        <v>0</v>
      </c>
      <c r="BI603" s="190">
        <f>IF(N603="nulová",J603,0)</f>
        <v>0</v>
      </c>
      <c r="BJ603" s="16" t="s">
        <v>82</v>
      </c>
      <c r="BK603" s="190">
        <f>ROUND(I603*H603,2)</f>
        <v>0</v>
      </c>
      <c r="BL603" s="16" t="s">
        <v>132</v>
      </c>
      <c r="BM603" s="189" t="s">
        <v>1613</v>
      </c>
    </row>
    <row r="604" spans="1:65" s="2" customFormat="1" ht="48.75">
      <c r="A604" s="33"/>
      <c r="B604" s="34"/>
      <c r="C604" s="35"/>
      <c r="D604" s="191" t="s">
        <v>134</v>
      </c>
      <c r="E604" s="35"/>
      <c r="F604" s="192" t="s">
        <v>819</v>
      </c>
      <c r="G604" s="35"/>
      <c r="H604" s="35"/>
      <c r="I604" s="193"/>
      <c r="J604" s="35"/>
      <c r="K604" s="35"/>
      <c r="L604" s="38"/>
      <c r="M604" s="194"/>
      <c r="N604" s="195"/>
      <c r="O604" s="70"/>
      <c r="P604" s="70"/>
      <c r="Q604" s="70"/>
      <c r="R604" s="70"/>
      <c r="S604" s="70"/>
      <c r="T604" s="71"/>
      <c r="U604" s="33"/>
      <c r="V604" s="33"/>
      <c r="W604" s="33"/>
      <c r="X604" s="33"/>
      <c r="Y604" s="33"/>
      <c r="Z604" s="33"/>
      <c r="AA604" s="33"/>
      <c r="AB604" s="33"/>
      <c r="AC604" s="33"/>
      <c r="AD604" s="33"/>
      <c r="AE604" s="33"/>
      <c r="AT604" s="16" t="s">
        <v>134</v>
      </c>
      <c r="AU604" s="16" t="s">
        <v>82</v>
      </c>
    </row>
    <row r="605" spans="1:65" s="12" customFormat="1">
      <c r="B605" s="196"/>
      <c r="C605" s="197"/>
      <c r="D605" s="191" t="s">
        <v>135</v>
      </c>
      <c r="E605" s="198" t="s">
        <v>1</v>
      </c>
      <c r="F605" s="199" t="s">
        <v>1573</v>
      </c>
      <c r="G605" s="197"/>
      <c r="H605" s="198" t="s">
        <v>1</v>
      </c>
      <c r="I605" s="200"/>
      <c r="J605" s="197"/>
      <c r="K605" s="197"/>
      <c r="L605" s="201"/>
      <c r="M605" s="202"/>
      <c r="N605" s="203"/>
      <c r="O605" s="203"/>
      <c r="P605" s="203"/>
      <c r="Q605" s="203"/>
      <c r="R605" s="203"/>
      <c r="S605" s="203"/>
      <c r="T605" s="204"/>
      <c r="AT605" s="205" t="s">
        <v>135</v>
      </c>
      <c r="AU605" s="205" t="s">
        <v>82</v>
      </c>
      <c r="AV605" s="12" t="s">
        <v>82</v>
      </c>
      <c r="AW605" s="12" t="s">
        <v>30</v>
      </c>
      <c r="AX605" s="12" t="s">
        <v>74</v>
      </c>
      <c r="AY605" s="205" t="s">
        <v>125</v>
      </c>
    </row>
    <row r="606" spans="1:65" s="13" customFormat="1">
      <c r="B606" s="206"/>
      <c r="C606" s="207"/>
      <c r="D606" s="191" t="s">
        <v>135</v>
      </c>
      <c r="E606" s="208" t="s">
        <v>1</v>
      </c>
      <c r="F606" s="209" t="s">
        <v>1614</v>
      </c>
      <c r="G606" s="207"/>
      <c r="H606" s="210">
        <v>796</v>
      </c>
      <c r="I606" s="211"/>
      <c r="J606" s="207"/>
      <c r="K606" s="207"/>
      <c r="L606" s="212"/>
      <c r="M606" s="213"/>
      <c r="N606" s="214"/>
      <c r="O606" s="214"/>
      <c r="P606" s="214"/>
      <c r="Q606" s="214"/>
      <c r="R606" s="214"/>
      <c r="S606" s="214"/>
      <c r="T606" s="215"/>
      <c r="AT606" s="216" t="s">
        <v>135</v>
      </c>
      <c r="AU606" s="216" t="s">
        <v>82</v>
      </c>
      <c r="AV606" s="13" t="s">
        <v>84</v>
      </c>
      <c r="AW606" s="13" t="s">
        <v>30</v>
      </c>
      <c r="AX606" s="13" t="s">
        <v>74</v>
      </c>
      <c r="AY606" s="216" t="s">
        <v>125</v>
      </c>
    </row>
    <row r="607" spans="1:65" s="12" customFormat="1">
      <c r="B607" s="196"/>
      <c r="C607" s="197"/>
      <c r="D607" s="191" t="s">
        <v>135</v>
      </c>
      <c r="E607" s="198" t="s">
        <v>1</v>
      </c>
      <c r="F607" s="199" t="s">
        <v>1615</v>
      </c>
      <c r="G607" s="197"/>
      <c r="H607" s="198" t="s">
        <v>1</v>
      </c>
      <c r="I607" s="200"/>
      <c r="J607" s="197"/>
      <c r="K607" s="197"/>
      <c r="L607" s="201"/>
      <c r="M607" s="202"/>
      <c r="N607" s="203"/>
      <c r="O607" s="203"/>
      <c r="P607" s="203"/>
      <c r="Q607" s="203"/>
      <c r="R607" s="203"/>
      <c r="S607" s="203"/>
      <c r="T607" s="204"/>
      <c r="AT607" s="205" t="s">
        <v>135</v>
      </c>
      <c r="AU607" s="205" t="s">
        <v>82</v>
      </c>
      <c r="AV607" s="12" t="s">
        <v>82</v>
      </c>
      <c r="AW607" s="12" t="s">
        <v>30</v>
      </c>
      <c r="AX607" s="12" t="s">
        <v>74</v>
      </c>
      <c r="AY607" s="205" t="s">
        <v>125</v>
      </c>
    </row>
    <row r="608" spans="1:65" s="13" customFormat="1">
      <c r="B608" s="206"/>
      <c r="C608" s="207"/>
      <c r="D608" s="191" t="s">
        <v>135</v>
      </c>
      <c r="E608" s="208" t="s">
        <v>1</v>
      </c>
      <c r="F608" s="209" t="s">
        <v>1616</v>
      </c>
      <c r="G608" s="207"/>
      <c r="H608" s="210">
        <v>28.8</v>
      </c>
      <c r="I608" s="211"/>
      <c r="J608" s="207"/>
      <c r="K608" s="207"/>
      <c r="L608" s="212"/>
      <c r="M608" s="213"/>
      <c r="N608" s="214"/>
      <c r="O608" s="214"/>
      <c r="P608" s="214"/>
      <c r="Q608" s="214"/>
      <c r="R608" s="214"/>
      <c r="S608" s="214"/>
      <c r="T608" s="215"/>
      <c r="AT608" s="216" t="s">
        <v>135</v>
      </c>
      <c r="AU608" s="216" t="s">
        <v>82</v>
      </c>
      <c r="AV608" s="13" t="s">
        <v>84</v>
      </c>
      <c r="AW608" s="13" t="s">
        <v>30</v>
      </c>
      <c r="AX608" s="13" t="s">
        <v>74</v>
      </c>
      <c r="AY608" s="216" t="s">
        <v>125</v>
      </c>
    </row>
    <row r="609" spans="1:65" s="12" customFormat="1">
      <c r="B609" s="196"/>
      <c r="C609" s="197"/>
      <c r="D609" s="191" t="s">
        <v>135</v>
      </c>
      <c r="E609" s="198" t="s">
        <v>1</v>
      </c>
      <c r="F609" s="199" t="s">
        <v>1581</v>
      </c>
      <c r="G609" s="197"/>
      <c r="H609" s="198" t="s">
        <v>1</v>
      </c>
      <c r="I609" s="200"/>
      <c r="J609" s="197"/>
      <c r="K609" s="197"/>
      <c r="L609" s="201"/>
      <c r="M609" s="202"/>
      <c r="N609" s="203"/>
      <c r="O609" s="203"/>
      <c r="P609" s="203"/>
      <c r="Q609" s="203"/>
      <c r="R609" s="203"/>
      <c r="S609" s="203"/>
      <c r="T609" s="204"/>
      <c r="AT609" s="205" t="s">
        <v>135</v>
      </c>
      <c r="AU609" s="205" t="s">
        <v>82</v>
      </c>
      <c r="AV609" s="12" t="s">
        <v>82</v>
      </c>
      <c r="AW609" s="12" t="s">
        <v>30</v>
      </c>
      <c r="AX609" s="12" t="s">
        <v>74</v>
      </c>
      <c r="AY609" s="205" t="s">
        <v>125</v>
      </c>
    </row>
    <row r="610" spans="1:65" s="13" customFormat="1">
      <c r="B610" s="206"/>
      <c r="C610" s="207"/>
      <c r="D610" s="191" t="s">
        <v>135</v>
      </c>
      <c r="E610" s="208" t="s">
        <v>1</v>
      </c>
      <c r="F610" s="209" t="s">
        <v>1617</v>
      </c>
      <c r="G610" s="207"/>
      <c r="H610" s="210">
        <v>886</v>
      </c>
      <c r="I610" s="211"/>
      <c r="J610" s="207"/>
      <c r="K610" s="207"/>
      <c r="L610" s="212"/>
      <c r="M610" s="213"/>
      <c r="N610" s="214"/>
      <c r="O610" s="214"/>
      <c r="P610" s="214"/>
      <c r="Q610" s="214"/>
      <c r="R610" s="214"/>
      <c r="S610" s="214"/>
      <c r="T610" s="215"/>
      <c r="AT610" s="216" t="s">
        <v>135</v>
      </c>
      <c r="AU610" s="216" t="s">
        <v>82</v>
      </c>
      <c r="AV610" s="13" t="s">
        <v>84</v>
      </c>
      <c r="AW610" s="13" t="s">
        <v>30</v>
      </c>
      <c r="AX610" s="13" t="s">
        <v>74</v>
      </c>
      <c r="AY610" s="216" t="s">
        <v>125</v>
      </c>
    </row>
    <row r="611" spans="1:65" s="14" customFormat="1">
      <c r="B611" s="217"/>
      <c r="C611" s="218"/>
      <c r="D611" s="191" t="s">
        <v>135</v>
      </c>
      <c r="E611" s="219" t="s">
        <v>1</v>
      </c>
      <c r="F611" s="220" t="s">
        <v>138</v>
      </c>
      <c r="G611" s="218"/>
      <c r="H611" s="221">
        <v>1710.8</v>
      </c>
      <c r="I611" s="222"/>
      <c r="J611" s="218"/>
      <c r="K611" s="218"/>
      <c r="L611" s="223"/>
      <c r="M611" s="224"/>
      <c r="N611" s="225"/>
      <c r="O611" s="225"/>
      <c r="P611" s="225"/>
      <c r="Q611" s="225"/>
      <c r="R611" s="225"/>
      <c r="S611" s="225"/>
      <c r="T611" s="226"/>
      <c r="AT611" s="227" t="s">
        <v>135</v>
      </c>
      <c r="AU611" s="227" t="s">
        <v>82</v>
      </c>
      <c r="AV611" s="14" t="s">
        <v>132</v>
      </c>
      <c r="AW611" s="14" t="s">
        <v>30</v>
      </c>
      <c r="AX611" s="14" t="s">
        <v>82</v>
      </c>
      <c r="AY611" s="227" t="s">
        <v>125</v>
      </c>
    </row>
    <row r="612" spans="1:65" s="2" customFormat="1" ht="21.75" customHeight="1">
      <c r="A612" s="33"/>
      <c r="B612" s="34"/>
      <c r="C612" s="228" t="s">
        <v>516</v>
      </c>
      <c r="D612" s="228" t="s">
        <v>769</v>
      </c>
      <c r="E612" s="229" t="s">
        <v>823</v>
      </c>
      <c r="F612" s="230" t="s">
        <v>824</v>
      </c>
      <c r="G612" s="231" t="s">
        <v>721</v>
      </c>
      <c r="H612" s="232">
        <v>263.30599999999998</v>
      </c>
      <c r="I612" s="233"/>
      <c r="J612" s="234">
        <f>ROUND(I612*H612,2)</f>
        <v>0</v>
      </c>
      <c r="K612" s="230" t="s">
        <v>130</v>
      </c>
      <c r="L612" s="38"/>
      <c r="M612" s="235" t="s">
        <v>1</v>
      </c>
      <c r="N612" s="236" t="s">
        <v>39</v>
      </c>
      <c r="O612" s="70"/>
      <c r="P612" s="187">
        <f>O612*H612</f>
        <v>0</v>
      </c>
      <c r="Q612" s="187">
        <v>0</v>
      </c>
      <c r="R612" s="187">
        <f>Q612*H612</f>
        <v>0</v>
      </c>
      <c r="S612" s="187">
        <v>0</v>
      </c>
      <c r="T612" s="188">
        <f>S612*H612</f>
        <v>0</v>
      </c>
      <c r="U612" s="33"/>
      <c r="V612" s="33"/>
      <c r="W612" s="33"/>
      <c r="X612" s="33"/>
      <c r="Y612" s="33"/>
      <c r="Z612" s="33"/>
      <c r="AA612" s="33"/>
      <c r="AB612" s="33"/>
      <c r="AC612" s="33"/>
      <c r="AD612" s="33"/>
      <c r="AE612" s="33"/>
      <c r="AR612" s="189" t="s">
        <v>132</v>
      </c>
      <c r="AT612" s="189" t="s">
        <v>769</v>
      </c>
      <c r="AU612" s="189" t="s">
        <v>82</v>
      </c>
      <c r="AY612" s="16" t="s">
        <v>125</v>
      </c>
      <c r="BE612" s="190">
        <f>IF(N612="základní",J612,0)</f>
        <v>0</v>
      </c>
      <c r="BF612" s="190">
        <f>IF(N612="snížená",J612,0)</f>
        <v>0</v>
      </c>
      <c r="BG612" s="190">
        <f>IF(N612="zákl. přenesená",J612,0)</f>
        <v>0</v>
      </c>
      <c r="BH612" s="190">
        <f>IF(N612="sníž. přenesená",J612,0)</f>
        <v>0</v>
      </c>
      <c r="BI612" s="190">
        <f>IF(N612="nulová",J612,0)</f>
        <v>0</v>
      </c>
      <c r="BJ612" s="16" t="s">
        <v>82</v>
      </c>
      <c r="BK612" s="190">
        <f>ROUND(I612*H612,2)</f>
        <v>0</v>
      </c>
      <c r="BL612" s="16" t="s">
        <v>132</v>
      </c>
      <c r="BM612" s="189" t="s">
        <v>1618</v>
      </c>
    </row>
    <row r="613" spans="1:65" s="2" customFormat="1" ht="48.75">
      <c r="A613" s="33"/>
      <c r="B613" s="34"/>
      <c r="C613" s="35"/>
      <c r="D613" s="191" t="s">
        <v>134</v>
      </c>
      <c r="E613" s="35"/>
      <c r="F613" s="192" t="s">
        <v>826</v>
      </c>
      <c r="G613" s="35"/>
      <c r="H613" s="35"/>
      <c r="I613" s="193"/>
      <c r="J613" s="35"/>
      <c r="K613" s="35"/>
      <c r="L613" s="38"/>
      <c r="M613" s="194"/>
      <c r="N613" s="195"/>
      <c r="O613" s="70"/>
      <c r="P613" s="70"/>
      <c r="Q613" s="70"/>
      <c r="R613" s="70"/>
      <c r="S613" s="70"/>
      <c r="T613" s="71"/>
      <c r="U613" s="33"/>
      <c r="V613" s="33"/>
      <c r="W613" s="33"/>
      <c r="X613" s="33"/>
      <c r="Y613" s="33"/>
      <c r="Z613" s="33"/>
      <c r="AA613" s="33"/>
      <c r="AB613" s="33"/>
      <c r="AC613" s="33"/>
      <c r="AD613" s="33"/>
      <c r="AE613" s="33"/>
      <c r="AT613" s="16" t="s">
        <v>134</v>
      </c>
      <c r="AU613" s="16" t="s">
        <v>82</v>
      </c>
    </row>
    <row r="614" spans="1:65" s="12" customFormat="1">
      <c r="B614" s="196"/>
      <c r="C614" s="197"/>
      <c r="D614" s="191" t="s">
        <v>135</v>
      </c>
      <c r="E614" s="198" t="s">
        <v>1</v>
      </c>
      <c r="F614" s="199" t="s">
        <v>1602</v>
      </c>
      <c r="G614" s="197"/>
      <c r="H614" s="198" t="s">
        <v>1</v>
      </c>
      <c r="I614" s="200"/>
      <c r="J614" s="197"/>
      <c r="K614" s="197"/>
      <c r="L614" s="201"/>
      <c r="M614" s="202"/>
      <c r="N614" s="203"/>
      <c r="O614" s="203"/>
      <c r="P614" s="203"/>
      <c r="Q614" s="203"/>
      <c r="R614" s="203"/>
      <c r="S614" s="203"/>
      <c r="T614" s="204"/>
      <c r="AT614" s="205" t="s">
        <v>135</v>
      </c>
      <c r="AU614" s="205" t="s">
        <v>82</v>
      </c>
      <c r="AV614" s="12" t="s">
        <v>82</v>
      </c>
      <c r="AW614" s="12" t="s">
        <v>30</v>
      </c>
      <c r="AX614" s="12" t="s">
        <v>74</v>
      </c>
      <c r="AY614" s="205" t="s">
        <v>125</v>
      </c>
    </row>
    <row r="615" spans="1:65" s="13" customFormat="1">
      <c r="B615" s="206"/>
      <c r="C615" s="207"/>
      <c r="D615" s="191" t="s">
        <v>135</v>
      </c>
      <c r="E615" s="208" t="s">
        <v>1</v>
      </c>
      <c r="F615" s="209" t="s">
        <v>1619</v>
      </c>
      <c r="G615" s="207"/>
      <c r="H615" s="210">
        <v>71</v>
      </c>
      <c r="I615" s="211"/>
      <c r="J615" s="207"/>
      <c r="K615" s="207"/>
      <c r="L615" s="212"/>
      <c r="M615" s="213"/>
      <c r="N615" s="214"/>
      <c r="O615" s="214"/>
      <c r="P615" s="214"/>
      <c r="Q615" s="214"/>
      <c r="R615" s="214"/>
      <c r="S615" s="214"/>
      <c r="T615" s="215"/>
      <c r="AT615" s="216" t="s">
        <v>135</v>
      </c>
      <c r="AU615" s="216" t="s">
        <v>82</v>
      </c>
      <c r="AV615" s="13" t="s">
        <v>84</v>
      </c>
      <c r="AW615" s="13" t="s">
        <v>30</v>
      </c>
      <c r="AX615" s="13" t="s">
        <v>74</v>
      </c>
      <c r="AY615" s="216" t="s">
        <v>125</v>
      </c>
    </row>
    <row r="616" spans="1:65" s="12" customFormat="1">
      <c r="B616" s="196"/>
      <c r="C616" s="197"/>
      <c r="D616" s="191" t="s">
        <v>135</v>
      </c>
      <c r="E616" s="198" t="s">
        <v>1</v>
      </c>
      <c r="F616" s="199" t="s">
        <v>1604</v>
      </c>
      <c r="G616" s="197"/>
      <c r="H616" s="198" t="s">
        <v>1</v>
      </c>
      <c r="I616" s="200"/>
      <c r="J616" s="197"/>
      <c r="K616" s="197"/>
      <c r="L616" s="201"/>
      <c r="M616" s="202"/>
      <c r="N616" s="203"/>
      <c r="O616" s="203"/>
      <c r="P616" s="203"/>
      <c r="Q616" s="203"/>
      <c r="R616" s="203"/>
      <c r="S616" s="203"/>
      <c r="T616" s="204"/>
      <c r="AT616" s="205" t="s">
        <v>135</v>
      </c>
      <c r="AU616" s="205" t="s">
        <v>82</v>
      </c>
      <c r="AV616" s="12" t="s">
        <v>82</v>
      </c>
      <c r="AW616" s="12" t="s">
        <v>30</v>
      </c>
      <c r="AX616" s="12" t="s">
        <v>74</v>
      </c>
      <c r="AY616" s="205" t="s">
        <v>125</v>
      </c>
    </row>
    <row r="617" spans="1:65" s="13" customFormat="1">
      <c r="B617" s="206"/>
      <c r="C617" s="207"/>
      <c r="D617" s="191" t="s">
        <v>135</v>
      </c>
      <c r="E617" s="208" t="s">
        <v>1</v>
      </c>
      <c r="F617" s="209" t="s">
        <v>1619</v>
      </c>
      <c r="G617" s="207"/>
      <c r="H617" s="210">
        <v>71</v>
      </c>
      <c r="I617" s="211"/>
      <c r="J617" s="207"/>
      <c r="K617" s="207"/>
      <c r="L617" s="212"/>
      <c r="M617" s="213"/>
      <c r="N617" s="214"/>
      <c r="O617" s="214"/>
      <c r="P617" s="214"/>
      <c r="Q617" s="214"/>
      <c r="R617" s="214"/>
      <c r="S617" s="214"/>
      <c r="T617" s="215"/>
      <c r="AT617" s="216" t="s">
        <v>135</v>
      </c>
      <c r="AU617" s="216" t="s">
        <v>82</v>
      </c>
      <c r="AV617" s="13" t="s">
        <v>84</v>
      </c>
      <c r="AW617" s="13" t="s">
        <v>30</v>
      </c>
      <c r="AX617" s="13" t="s">
        <v>74</v>
      </c>
      <c r="AY617" s="216" t="s">
        <v>125</v>
      </c>
    </row>
    <row r="618" spans="1:65" s="12" customFormat="1">
      <c r="B618" s="196"/>
      <c r="C618" s="197"/>
      <c r="D618" s="191" t="s">
        <v>135</v>
      </c>
      <c r="E618" s="198" t="s">
        <v>1</v>
      </c>
      <c r="F618" s="199" t="s">
        <v>1577</v>
      </c>
      <c r="G618" s="197"/>
      <c r="H618" s="198" t="s">
        <v>1</v>
      </c>
      <c r="I618" s="200"/>
      <c r="J618" s="197"/>
      <c r="K618" s="197"/>
      <c r="L618" s="201"/>
      <c r="M618" s="202"/>
      <c r="N618" s="203"/>
      <c r="O618" s="203"/>
      <c r="P618" s="203"/>
      <c r="Q618" s="203"/>
      <c r="R618" s="203"/>
      <c r="S618" s="203"/>
      <c r="T618" s="204"/>
      <c r="AT618" s="205" t="s">
        <v>135</v>
      </c>
      <c r="AU618" s="205" t="s">
        <v>82</v>
      </c>
      <c r="AV618" s="12" t="s">
        <v>82</v>
      </c>
      <c r="AW618" s="12" t="s">
        <v>30</v>
      </c>
      <c r="AX618" s="12" t="s">
        <v>74</v>
      </c>
      <c r="AY618" s="205" t="s">
        <v>125</v>
      </c>
    </row>
    <row r="619" spans="1:65" s="13" customFormat="1">
      <c r="B619" s="206"/>
      <c r="C619" s="207"/>
      <c r="D619" s="191" t="s">
        <v>135</v>
      </c>
      <c r="E619" s="208" t="s">
        <v>1</v>
      </c>
      <c r="F619" s="209" t="s">
        <v>1599</v>
      </c>
      <c r="G619" s="207"/>
      <c r="H619" s="210">
        <v>23.8</v>
      </c>
      <c r="I619" s="211"/>
      <c r="J619" s="207"/>
      <c r="K619" s="207"/>
      <c r="L619" s="212"/>
      <c r="M619" s="213"/>
      <c r="N619" s="214"/>
      <c r="O619" s="214"/>
      <c r="P619" s="214"/>
      <c r="Q619" s="214"/>
      <c r="R619" s="214"/>
      <c r="S619" s="214"/>
      <c r="T619" s="215"/>
      <c r="AT619" s="216" t="s">
        <v>135</v>
      </c>
      <c r="AU619" s="216" t="s">
        <v>82</v>
      </c>
      <c r="AV619" s="13" t="s">
        <v>84</v>
      </c>
      <c r="AW619" s="13" t="s">
        <v>30</v>
      </c>
      <c r="AX619" s="13" t="s">
        <v>74</v>
      </c>
      <c r="AY619" s="216" t="s">
        <v>125</v>
      </c>
    </row>
    <row r="620" spans="1:65" s="12" customFormat="1">
      <c r="B620" s="196"/>
      <c r="C620" s="197"/>
      <c r="D620" s="191" t="s">
        <v>135</v>
      </c>
      <c r="E620" s="198" t="s">
        <v>1</v>
      </c>
      <c r="F620" s="199" t="s">
        <v>1579</v>
      </c>
      <c r="G620" s="197"/>
      <c r="H620" s="198" t="s">
        <v>1</v>
      </c>
      <c r="I620" s="200"/>
      <c r="J620" s="197"/>
      <c r="K620" s="197"/>
      <c r="L620" s="201"/>
      <c r="M620" s="202"/>
      <c r="N620" s="203"/>
      <c r="O620" s="203"/>
      <c r="P620" s="203"/>
      <c r="Q620" s="203"/>
      <c r="R620" s="203"/>
      <c r="S620" s="203"/>
      <c r="T620" s="204"/>
      <c r="AT620" s="205" t="s">
        <v>135</v>
      </c>
      <c r="AU620" s="205" t="s">
        <v>82</v>
      </c>
      <c r="AV620" s="12" t="s">
        <v>82</v>
      </c>
      <c r="AW620" s="12" t="s">
        <v>30</v>
      </c>
      <c r="AX620" s="12" t="s">
        <v>74</v>
      </c>
      <c r="AY620" s="205" t="s">
        <v>125</v>
      </c>
    </row>
    <row r="621" spans="1:65" s="13" customFormat="1">
      <c r="B621" s="206"/>
      <c r="C621" s="207"/>
      <c r="D621" s="191" t="s">
        <v>135</v>
      </c>
      <c r="E621" s="208" t="s">
        <v>1</v>
      </c>
      <c r="F621" s="209" t="s">
        <v>1600</v>
      </c>
      <c r="G621" s="207"/>
      <c r="H621" s="210">
        <v>17</v>
      </c>
      <c r="I621" s="211"/>
      <c r="J621" s="207"/>
      <c r="K621" s="207"/>
      <c r="L621" s="212"/>
      <c r="M621" s="213"/>
      <c r="N621" s="214"/>
      <c r="O621" s="214"/>
      <c r="P621" s="214"/>
      <c r="Q621" s="214"/>
      <c r="R621" s="214"/>
      <c r="S621" s="214"/>
      <c r="T621" s="215"/>
      <c r="AT621" s="216" t="s">
        <v>135</v>
      </c>
      <c r="AU621" s="216" t="s">
        <v>82</v>
      </c>
      <c r="AV621" s="13" t="s">
        <v>84</v>
      </c>
      <c r="AW621" s="13" t="s">
        <v>30</v>
      </c>
      <c r="AX621" s="13" t="s">
        <v>74</v>
      </c>
      <c r="AY621" s="216" t="s">
        <v>125</v>
      </c>
    </row>
    <row r="622" spans="1:65" s="12" customFormat="1">
      <c r="B622" s="196"/>
      <c r="C622" s="197"/>
      <c r="D622" s="191" t="s">
        <v>135</v>
      </c>
      <c r="E622" s="198" t="s">
        <v>1</v>
      </c>
      <c r="F622" s="199" t="s">
        <v>1583</v>
      </c>
      <c r="G622" s="197"/>
      <c r="H622" s="198" t="s">
        <v>1</v>
      </c>
      <c r="I622" s="200"/>
      <c r="J622" s="197"/>
      <c r="K622" s="197"/>
      <c r="L622" s="201"/>
      <c r="M622" s="202"/>
      <c r="N622" s="203"/>
      <c r="O622" s="203"/>
      <c r="P622" s="203"/>
      <c r="Q622" s="203"/>
      <c r="R622" s="203"/>
      <c r="S622" s="203"/>
      <c r="T622" s="204"/>
      <c r="AT622" s="205" t="s">
        <v>135</v>
      </c>
      <c r="AU622" s="205" t="s">
        <v>82</v>
      </c>
      <c r="AV622" s="12" t="s">
        <v>82</v>
      </c>
      <c r="AW622" s="12" t="s">
        <v>30</v>
      </c>
      <c r="AX622" s="12" t="s">
        <v>74</v>
      </c>
      <c r="AY622" s="205" t="s">
        <v>125</v>
      </c>
    </row>
    <row r="623" spans="1:65" s="13" customFormat="1">
      <c r="B623" s="206"/>
      <c r="C623" s="207"/>
      <c r="D623" s="191" t="s">
        <v>135</v>
      </c>
      <c r="E623" s="208" t="s">
        <v>1</v>
      </c>
      <c r="F623" s="209" t="s">
        <v>1620</v>
      </c>
      <c r="G623" s="207"/>
      <c r="H623" s="210">
        <v>69.784000000000006</v>
      </c>
      <c r="I623" s="211"/>
      <c r="J623" s="207"/>
      <c r="K623" s="207"/>
      <c r="L623" s="212"/>
      <c r="M623" s="213"/>
      <c r="N623" s="214"/>
      <c r="O623" s="214"/>
      <c r="P623" s="214"/>
      <c r="Q623" s="214"/>
      <c r="R623" s="214"/>
      <c r="S623" s="214"/>
      <c r="T623" s="215"/>
      <c r="AT623" s="216" t="s">
        <v>135</v>
      </c>
      <c r="AU623" s="216" t="s">
        <v>82</v>
      </c>
      <c r="AV623" s="13" t="s">
        <v>84</v>
      </c>
      <c r="AW623" s="13" t="s">
        <v>30</v>
      </c>
      <c r="AX623" s="13" t="s">
        <v>74</v>
      </c>
      <c r="AY623" s="216" t="s">
        <v>125</v>
      </c>
    </row>
    <row r="624" spans="1:65" s="12" customFormat="1">
      <c r="B624" s="196"/>
      <c r="C624" s="197"/>
      <c r="D624" s="191" t="s">
        <v>135</v>
      </c>
      <c r="E624" s="198" t="s">
        <v>1</v>
      </c>
      <c r="F624" s="199" t="s">
        <v>1459</v>
      </c>
      <c r="G624" s="197"/>
      <c r="H624" s="198" t="s">
        <v>1</v>
      </c>
      <c r="I624" s="200"/>
      <c r="J624" s="197"/>
      <c r="K624" s="197"/>
      <c r="L624" s="201"/>
      <c r="M624" s="202"/>
      <c r="N624" s="203"/>
      <c r="O624" s="203"/>
      <c r="P624" s="203"/>
      <c r="Q624" s="203"/>
      <c r="R624" s="203"/>
      <c r="S624" s="203"/>
      <c r="T624" s="204"/>
      <c r="AT624" s="205" t="s">
        <v>135</v>
      </c>
      <c r="AU624" s="205" t="s">
        <v>82</v>
      </c>
      <c r="AV624" s="12" t="s">
        <v>82</v>
      </c>
      <c r="AW624" s="12" t="s">
        <v>30</v>
      </c>
      <c r="AX624" s="12" t="s">
        <v>74</v>
      </c>
      <c r="AY624" s="205" t="s">
        <v>125</v>
      </c>
    </row>
    <row r="625" spans="1:65" s="13" customFormat="1">
      <c r="B625" s="206"/>
      <c r="C625" s="207"/>
      <c r="D625" s="191" t="s">
        <v>135</v>
      </c>
      <c r="E625" s="208" t="s">
        <v>1</v>
      </c>
      <c r="F625" s="209" t="s">
        <v>1621</v>
      </c>
      <c r="G625" s="207"/>
      <c r="H625" s="210">
        <v>10.722</v>
      </c>
      <c r="I625" s="211"/>
      <c r="J625" s="207"/>
      <c r="K625" s="207"/>
      <c r="L625" s="212"/>
      <c r="M625" s="213"/>
      <c r="N625" s="214"/>
      <c r="O625" s="214"/>
      <c r="P625" s="214"/>
      <c r="Q625" s="214"/>
      <c r="R625" s="214"/>
      <c r="S625" s="214"/>
      <c r="T625" s="215"/>
      <c r="AT625" s="216" t="s">
        <v>135</v>
      </c>
      <c r="AU625" s="216" t="s">
        <v>82</v>
      </c>
      <c r="AV625" s="13" t="s">
        <v>84</v>
      </c>
      <c r="AW625" s="13" t="s">
        <v>30</v>
      </c>
      <c r="AX625" s="13" t="s">
        <v>74</v>
      </c>
      <c r="AY625" s="216" t="s">
        <v>125</v>
      </c>
    </row>
    <row r="626" spans="1:65" s="14" customFormat="1">
      <c r="B626" s="217"/>
      <c r="C626" s="218"/>
      <c r="D626" s="191" t="s">
        <v>135</v>
      </c>
      <c r="E626" s="219" t="s">
        <v>1</v>
      </c>
      <c r="F626" s="220" t="s">
        <v>138</v>
      </c>
      <c r="G626" s="218"/>
      <c r="H626" s="221">
        <v>263.30599999999998</v>
      </c>
      <c r="I626" s="222"/>
      <c r="J626" s="218"/>
      <c r="K626" s="218"/>
      <c r="L626" s="223"/>
      <c r="M626" s="224"/>
      <c r="N626" s="225"/>
      <c r="O626" s="225"/>
      <c r="P626" s="225"/>
      <c r="Q626" s="225"/>
      <c r="R626" s="225"/>
      <c r="S626" s="225"/>
      <c r="T626" s="226"/>
      <c r="AT626" s="227" t="s">
        <v>135</v>
      </c>
      <c r="AU626" s="227" t="s">
        <v>82</v>
      </c>
      <c r="AV626" s="14" t="s">
        <v>132</v>
      </c>
      <c r="AW626" s="14" t="s">
        <v>30</v>
      </c>
      <c r="AX626" s="14" t="s">
        <v>82</v>
      </c>
      <c r="AY626" s="227" t="s">
        <v>125</v>
      </c>
    </row>
    <row r="627" spans="1:65" s="2" customFormat="1" ht="37.9" customHeight="1">
      <c r="A627" s="33"/>
      <c r="B627" s="34"/>
      <c r="C627" s="228" t="s">
        <v>522</v>
      </c>
      <c r="D627" s="228" t="s">
        <v>769</v>
      </c>
      <c r="E627" s="229" t="s">
        <v>1622</v>
      </c>
      <c r="F627" s="230" t="s">
        <v>1623</v>
      </c>
      <c r="G627" s="231" t="s">
        <v>159</v>
      </c>
      <c r="H627" s="232">
        <v>20</v>
      </c>
      <c r="I627" s="233"/>
      <c r="J627" s="234">
        <f>ROUND(I627*H627,2)</f>
        <v>0</v>
      </c>
      <c r="K627" s="230" t="s">
        <v>130</v>
      </c>
      <c r="L627" s="38"/>
      <c r="M627" s="235" t="s">
        <v>1</v>
      </c>
      <c r="N627" s="236" t="s">
        <v>39</v>
      </c>
      <c r="O627" s="70"/>
      <c r="P627" s="187">
        <f>O627*H627</f>
        <v>0</v>
      </c>
      <c r="Q627" s="187">
        <v>0</v>
      </c>
      <c r="R627" s="187">
        <f>Q627*H627</f>
        <v>0</v>
      </c>
      <c r="S627" s="187">
        <v>0</v>
      </c>
      <c r="T627" s="188">
        <f>S627*H627</f>
        <v>0</v>
      </c>
      <c r="U627" s="33"/>
      <c r="V627" s="33"/>
      <c r="W627" s="33"/>
      <c r="X627" s="33"/>
      <c r="Y627" s="33"/>
      <c r="Z627" s="33"/>
      <c r="AA627" s="33"/>
      <c r="AB627" s="33"/>
      <c r="AC627" s="33"/>
      <c r="AD627" s="33"/>
      <c r="AE627" s="33"/>
      <c r="AR627" s="189" t="s">
        <v>132</v>
      </c>
      <c r="AT627" s="189" t="s">
        <v>769</v>
      </c>
      <c r="AU627" s="189" t="s">
        <v>82</v>
      </c>
      <c r="AY627" s="16" t="s">
        <v>125</v>
      </c>
      <c r="BE627" s="190">
        <f>IF(N627="základní",J627,0)</f>
        <v>0</v>
      </c>
      <c r="BF627" s="190">
        <f>IF(N627="snížená",J627,0)</f>
        <v>0</v>
      </c>
      <c r="BG627" s="190">
        <f>IF(N627="zákl. přenesená",J627,0)</f>
        <v>0</v>
      </c>
      <c r="BH627" s="190">
        <f>IF(N627="sníž. přenesená",J627,0)</f>
        <v>0</v>
      </c>
      <c r="BI627" s="190">
        <f>IF(N627="nulová",J627,0)</f>
        <v>0</v>
      </c>
      <c r="BJ627" s="16" t="s">
        <v>82</v>
      </c>
      <c r="BK627" s="190">
        <f>ROUND(I627*H627,2)</f>
        <v>0</v>
      </c>
      <c r="BL627" s="16" t="s">
        <v>132</v>
      </c>
      <c r="BM627" s="189" t="s">
        <v>1624</v>
      </c>
    </row>
    <row r="628" spans="1:65" s="2" customFormat="1" ht="107.25">
      <c r="A628" s="33"/>
      <c r="B628" s="34"/>
      <c r="C628" s="35"/>
      <c r="D628" s="191" t="s">
        <v>134</v>
      </c>
      <c r="E628" s="35"/>
      <c r="F628" s="192" t="s">
        <v>1625</v>
      </c>
      <c r="G628" s="35"/>
      <c r="H628" s="35"/>
      <c r="I628" s="193"/>
      <c r="J628" s="35"/>
      <c r="K628" s="35"/>
      <c r="L628" s="38"/>
      <c r="M628" s="194"/>
      <c r="N628" s="195"/>
      <c r="O628" s="70"/>
      <c r="P628" s="70"/>
      <c r="Q628" s="70"/>
      <c r="R628" s="70"/>
      <c r="S628" s="70"/>
      <c r="T628" s="71"/>
      <c r="U628" s="33"/>
      <c r="V628" s="33"/>
      <c r="W628" s="33"/>
      <c r="X628" s="33"/>
      <c r="Y628" s="33"/>
      <c r="Z628" s="33"/>
      <c r="AA628" s="33"/>
      <c r="AB628" s="33"/>
      <c r="AC628" s="33"/>
      <c r="AD628" s="33"/>
      <c r="AE628" s="33"/>
      <c r="AT628" s="16" t="s">
        <v>134</v>
      </c>
      <c r="AU628" s="16" t="s">
        <v>82</v>
      </c>
    </row>
    <row r="629" spans="1:65" s="12" customFormat="1">
      <c r="B629" s="196"/>
      <c r="C629" s="197"/>
      <c r="D629" s="191" t="s">
        <v>135</v>
      </c>
      <c r="E629" s="198" t="s">
        <v>1</v>
      </c>
      <c r="F629" s="199" t="s">
        <v>1626</v>
      </c>
      <c r="G629" s="197"/>
      <c r="H629" s="198" t="s">
        <v>1</v>
      </c>
      <c r="I629" s="200"/>
      <c r="J629" s="197"/>
      <c r="K629" s="197"/>
      <c r="L629" s="201"/>
      <c r="M629" s="202"/>
      <c r="N629" s="203"/>
      <c r="O629" s="203"/>
      <c r="P629" s="203"/>
      <c r="Q629" s="203"/>
      <c r="R629" s="203"/>
      <c r="S629" s="203"/>
      <c r="T629" s="204"/>
      <c r="AT629" s="205" t="s">
        <v>135</v>
      </c>
      <c r="AU629" s="205" t="s">
        <v>82</v>
      </c>
      <c r="AV629" s="12" t="s">
        <v>82</v>
      </c>
      <c r="AW629" s="12" t="s">
        <v>30</v>
      </c>
      <c r="AX629" s="12" t="s">
        <v>74</v>
      </c>
      <c r="AY629" s="205" t="s">
        <v>125</v>
      </c>
    </row>
    <row r="630" spans="1:65" s="13" customFormat="1">
      <c r="B630" s="206"/>
      <c r="C630" s="207"/>
      <c r="D630" s="191" t="s">
        <v>135</v>
      </c>
      <c r="E630" s="208" t="s">
        <v>1</v>
      </c>
      <c r="F630" s="209" t="s">
        <v>248</v>
      </c>
      <c r="G630" s="207"/>
      <c r="H630" s="210">
        <v>20</v>
      </c>
      <c r="I630" s="211"/>
      <c r="J630" s="207"/>
      <c r="K630" s="207"/>
      <c r="L630" s="212"/>
      <c r="M630" s="213"/>
      <c r="N630" s="214"/>
      <c r="O630" s="214"/>
      <c r="P630" s="214"/>
      <c r="Q630" s="214"/>
      <c r="R630" s="214"/>
      <c r="S630" s="214"/>
      <c r="T630" s="215"/>
      <c r="AT630" s="216" t="s">
        <v>135</v>
      </c>
      <c r="AU630" s="216" t="s">
        <v>82</v>
      </c>
      <c r="AV630" s="13" t="s">
        <v>84</v>
      </c>
      <c r="AW630" s="13" t="s">
        <v>30</v>
      </c>
      <c r="AX630" s="13" t="s">
        <v>74</v>
      </c>
      <c r="AY630" s="216" t="s">
        <v>125</v>
      </c>
    </row>
    <row r="631" spans="1:65" s="14" customFormat="1">
      <c r="B631" s="217"/>
      <c r="C631" s="218"/>
      <c r="D631" s="191" t="s">
        <v>135</v>
      </c>
      <c r="E631" s="219" t="s">
        <v>1</v>
      </c>
      <c r="F631" s="220" t="s">
        <v>138</v>
      </c>
      <c r="G631" s="218"/>
      <c r="H631" s="221">
        <v>20</v>
      </c>
      <c r="I631" s="222"/>
      <c r="J631" s="218"/>
      <c r="K631" s="218"/>
      <c r="L631" s="223"/>
      <c r="M631" s="224"/>
      <c r="N631" s="225"/>
      <c r="O631" s="225"/>
      <c r="P631" s="225"/>
      <c r="Q631" s="225"/>
      <c r="R631" s="225"/>
      <c r="S631" s="225"/>
      <c r="T631" s="226"/>
      <c r="AT631" s="227" t="s">
        <v>135</v>
      </c>
      <c r="AU631" s="227" t="s">
        <v>82</v>
      </c>
      <c r="AV631" s="14" t="s">
        <v>132</v>
      </c>
      <c r="AW631" s="14" t="s">
        <v>30</v>
      </c>
      <c r="AX631" s="14" t="s">
        <v>82</v>
      </c>
      <c r="AY631" s="227" t="s">
        <v>125</v>
      </c>
    </row>
    <row r="632" spans="1:65" s="2" customFormat="1" ht="37.9" customHeight="1">
      <c r="A632" s="33"/>
      <c r="B632" s="34"/>
      <c r="C632" s="228" t="s">
        <v>1627</v>
      </c>
      <c r="D632" s="228" t="s">
        <v>769</v>
      </c>
      <c r="E632" s="229" t="s">
        <v>837</v>
      </c>
      <c r="F632" s="230" t="s">
        <v>838</v>
      </c>
      <c r="G632" s="231" t="s">
        <v>159</v>
      </c>
      <c r="H632" s="232">
        <v>49</v>
      </c>
      <c r="I632" s="233"/>
      <c r="J632" s="234">
        <f>ROUND(I632*H632,2)</f>
        <v>0</v>
      </c>
      <c r="K632" s="230" t="s">
        <v>130</v>
      </c>
      <c r="L632" s="38"/>
      <c r="M632" s="235" t="s">
        <v>1</v>
      </c>
      <c r="N632" s="236" t="s">
        <v>39</v>
      </c>
      <c r="O632" s="70"/>
      <c r="P632" s="187">
        <f>O632*H632</f>
        <v>0</v>
      </c>
      <c r="Q632" s="187">
        <v>0</v>
      </c>
      <c r="R632" s="187">
        <f>Q632*H632</f>
        <v>0</v>
      </c>
      <c r="S632" s="187">
        <v>0</v>
      </c>
      <c r="T632" s="188">
        <f>S632*H632</f>
        <v>0</v>
      </c>
      <c r="U632" s="33"/>
      <c r="V632" s="33"/>
      <c r="W632" s="33"/>
      <c r="X632" s="33"/>
      <c r="Y632" s="33"/>
      <c r="Z632" s="33"/>
      <c r="AA632" s="33"/>
      <c r="AB632" s="33"/>
      <c r="AC632" s="33"/>
      <c r="AD632" s="33"/>
      <c r="AE632" s="33"/>
      <c r="AR632" s="189" t="s">
        <v>132</v>
      </c>
      <c r="AT632" s="189" t="s">
        <v>769</v>
      </c>
      <c r="AU632" s="189" t="s">
        <v>82</v>
      </c>
      <c r="AY632" s="16" t="s">
        <v>125</v>
      </c>
      <c r="BE632" s="190">
        <f>IF(N632="základní",J632,0)</f>
        <v>0</v>
      </c>
      <c r="BF632" s="190">
        <f>IF(N632="snížená",J632,0)</f>
        <v>0</v>
      </c>
      <c r="BG632" s="190">
        <f>IF(N632="zákl. přenesená",J632,0)</f>
        <v>0</v>
      </c>
      <c r="BH632" s="190">
        <f>IF(N632="sníž. přenesená",J632,0)</f>
        <v>0</v>
      </c>
      <c r="BI632" s="190">
        <f>IF(N632="nulová",J632,0)</f>
        <v>0</v>
      </c>
      <c r="BJ632" s="16" t="s">
        <v>82</v>
      </c>
      <c r="BK632" s="190">
        <f>ROUND(I632*H632,2)</f>
        <v>0</v>
      </c>
      <c r="BL632" s="16" t="s">
        <v>132</v>
      </c>
      <c r="BM632" s="189" t="s">
        <v>1628</v>
      </c>
    </row>
    <row r="633" spans="1:65" s="2" customFormat="1" ht="107.25">
      <c r="A633" s="33"/>
      <c r="B633" s="34"/>
      <c r="C633" s="35"/>
      <c r="D633" s="191" t="s">
        <v>134</v>
      </c>
      <c r="E633" s="35"/>
      <c r="F633" s="192" t="s">
        <v>840</v>
      </c>
      <c r="G633" s="35"/>
      <c r="H633" s="35"/>
      <c r="I633" s="193"/>
      <c r="J633" s="35"/>
      <c r="K633" s="35"/>
      <c r="L633" s="38"/>
      <c r="M633" s="194"/>
      <c r="N633" s="195"/>
      <c r="O633" s="70"/>
      <c r="P633" s="70"/>
      <c r="Q633" s="70"/>
      <c r="R633" s="70"/>
      <c r="S633" s="70"/>
      <c r="T633" s="71"/>
      <c r="U633" s="33"/>
      <c r="V633" s="33"/>
      <c r="W633" s="33"/>
      <c r="X633" s="33"/>
      <c r="Y633" s="33"/>
      <c r="Z633" s="33"/>
      <c r="AA633" s="33"/>
      <c r="AB633" s="33"/>
      <c r="AC633" s="33"/>
      <c r="AD633" s="33"/>
      <c r="AE633" s="33"/>
      <c r="AT633" s="16" t="s">
        <v>134</v>
      </c>
      <c r="AU633" s="16" t="s">
        <v>82</v>
      </c>
    </row>
    <row r="634" spans="1:65" s="12" customFormat="1">
      <c r="B634" s="196"/>
      <c r="C634" s="197"/>
      <c r="D634" s="191" t="s">
        <v>135</v>
      </c>
      <c r="E634" s="198" t="s">
        <v>1</v>
      </c>
      <c r="F634" s="199" t="s">
        <v>1466</v>
      </c>
      <c r="G634" s="197"/>
      <c r="H634" s="198" t="s">
        <v>1</v>
      </c>
      <c r="I634" s="200"/>
      <c r="J634" s="197"/>
      <c r="K634" s="197"/>
      <c r="L634" s="201"/>
      <c r="M634" s="202"/>
      <c r="N634" s="203"/>
      <c r="O634" s="203"/>
      <c r="P634" s="203"/>
      <c r="Q634" s="203"/>
      <c r="R634" s="203"/>
      <c r="S634" s="203"/>
      <c r="T634" s="204"/>
      <c r="AT634" s="205" t="s">
        <v>135</v>
      </c>
      <c r="AU634" s="205" t="s">
        <v>82</v>
      </c>
      <c r="AV634" s="12" t="s">
        <v>82</v>
      </c>
      <c r="AW634" s="12" t="s">
        <v>30</v>
      </c>
      <c r="AX634" s="12" t="s">
        <v>74</v>
      </c>
      <c r="AY634" s="205" t="s">
        <v>125</v>
      </c>
    </row>
    <row r="635" spans="1:65" s="13" customFormat="1">
      <c r="B635" s="206"/>
      <c r="C635" s="207"/>
      <c r="D635" s="191" t="s">
        <v>135</v>
      </c>
      <c r="E635" s="208" t="s">
        <v>1</v>
      </c>
      <c r="F635" s="209" t="s">
        <v>131</v>
      </c>
      <c r="G635" s="207"/>
      <c r="H635" s="210">
        <v>8</v>
      </c>
      <c r="I635" s="211"/>
      <c r="J635" s="207"/>
      <c r="K635" s="207"/>
      <c r="L635" s="212"/>
      <c r="M635" s="213"/>
      <c r="N635" s="214"/>
      <c r="O635" s="214"/>
      <c r="P635" s="214"/>
      <c r="Q635" s="214"/>
      <c r="R635" s="214"/>
      <c r="S635" s="214"/>
      <c r="T635" s="215"/>
      <c r="AT635" s="216" t="s">
        <v>135</v>
      </c>
      <c r="AU635" s="216" t="s">
        <v>82</v>
      </c>
      <c r="AV635" s="13" t="s">
        <v>84</v>
      </c>
      <c r="AW635" s="13" t="s">
        <v>30</v>
      </c>
      <c r="AX635" s="13" t="s">
        <v>74</v>
      </c>
      <c r="AY635" s="216" t="s">
        <v>125</v>
      </c>
    </row>
    <row r="636" spans="1:65" s="12" customFormat="1">
      <c r="B636" s="196"/>
      <c r="C636" s="197"/>
      <c r="D636" s="191" t="s">
        <v>135</v>
      </c>
      <c r="E636" s="198" t="s">
        <v>1</v>
      </c>
      <c r="F636" s="199" t="s">
        <v>1437</v>
      </c>
      <c r="G636" s="197"/>
      <c r="H636" s="198" t="s">
        <v>1</v>
      </c>
      <c r="I636" s="200"/>
      <c r="J636" s="197"/>
      <c r="K636" s="197"/>
      <c r="L636" s="201"/>
      <c r="M636" s="202"/>
      <c r="N636" s="203"/>
      <c r="O636" s="203"/>
      <c r="P636" s="203"/>
      <c r="Q636" s="203"/>
      <c r="R636" s="203"/>
      <c r="S636" s="203"/>
      <c r="T636" s="204"/>
      <c r="AT636" s="205" t="s">
        <v>135</v>
      </c>
      <c r="AU636" s="205" t="s">
        <v>82</v>
      </c>
      <c r="AV636" s="12" t="s">
        <v>82</v>
      </c>
      <c r="AW636" s="12" t="s">
        <v>30</v>
      </c>
      <c r="AX636" s="12" t="s">
        <v>74</v>
      </c>
      <c r="AY636" s="205" t="s">
        <v>125</v>
      </c>
    </row>
    <row r="637" spans="1:65" s="13" customFormat="1">
      <c r="B637" s="206"/>
      <c r="C637" s="207"/>
      <c r="D637" s="191" t="s">
        <v>135</v>
      </c>
      <c r="E637" s="208" t="s">
        <v>1</v>
      </c>
      <c r="F637" s="209" t="s">
        <v>175</v>
      </c>
      <c r="G637" s="207"/>
      <c r="H637" s="210">
        <v>9</v>
      </c>
      <c r="I637" s="211"/>
      <c r="J637" s="207"/>
      <c r="K637" s="207"/>
      <c r="L637" s="212"/>
      <c r="M637" s="213"/>
      <c r="N637" s="214"/>
      <c r="O637" s="214"/>
      <c r="P637" s="214"/>
      <c r="Q637" s="214"/>
      <c r="R637" s="214"/>
      <c r="S637" s="214"/>
      <c r="T637" s="215"/>
      <c r="AT637" s="216" t="s">
        <v>135</v>
      </c>
      <c r="AU637" s="216" t="s">
        <v>82</v>
      </c>
      <c r="AV637" s="13" t="s">
        <v>84</v>
      </c>
      <c r="AW637" s="13" t="s">
        <v>30</v>
      </c>
      <c r="AX637" s="13" t="s">
        <v>74</v>
      </c>
      <c r="AY637" s="216" t="s">
        <v>125</v>
      </c>
    </row>
    <row r="638" spans="1:65" s="12" customFormat="1">
      <c r="B638" s="196"/>
      <c r="C638" s="197"/>
      <c r="D638" s="191" t="s">
        <v>135</v>
      </c>
      <c r="E638" s="198" t="s">
        <v>1</v>
      </c>
      <c r="F638" s="199" t="s">
        <v>1438</v>
      </c>
      <c r="G638" s="197"/>
      <c r="H638" s="198" t="s">
        <v>1</v>
      </c>
      <c r="I638" s="200"/>
      <c r="J638" s="197"/>
      <c r="K638" s="197"/>
      <c r="L638" s="201"/>
      <c r="M638" s="202"/>
      <c r="N638" s="203"/>
      <c r="O638" s="203"/>
      <c r="P638" s="203"/>
      <c r="Q638" s="203"/>
      <c r="R638" s="203"/>
      <c r="S638" s="203"/>
      <c r="T638" s="204"/>
      <c r="AT638" s="205" t="s">
        <v>135</v>
      </c>
      <c r="AU638" s="205" t="s">
        <v>82</v>
      </c>
      <c r="AV638" s="12" t="s">
        <v>82</v>
      </c>
      <c r="AW638" s="12" t="s">
        <v>30</v>
      </c>
      <c r="AX638" s="12" t="s">
        <v>74</v>
      </c>
      <c r="AY638" s="205" t="s">
        <v>125</v>
      </c>
    </row>
    <row r="639" spans="1:65" s="13" customFormat="1">
      <c r="B639" s="206"/>
      <c r="C639" s="207"/>
      <c r="D639" s="191" t="s">
        <v>135</v>
      </c>
      <c r="E639" s="208" t="s">
        <v>1</v>
      </c>
      <c r="F639" s="209" t="s">
        <v>312</v>
      </c>
      <c r="G639" s="207"/>
      <c r="H639" s="210">
        <v>32</v>
      </c>
      <c r="I639" s="211"/>
      <c r="J639" s="207"/>
      <c r="K639" s="207"/>
      <c r="L639" s="212"/>
      <c r="M639" s="213"/>
      <c r="N639" s="214"/>
      <c r="O639" s="214"/>
      <c r="P639" s="214"/>
      <c r="Q639" s="214"/>
      <c r="R639" s="214"/>
      <c r="S639" s="214"/>
      <c r="T639" s="215"/>
      <c r="AT639" s="216" t="s">
        <v>135</v>
      </c>
      <c r="AU639" s="216" t="s">
        <v>82</v>
      </c>
      <c r="AV639" s="13" t="s">
        <v>84</v>
      </c>
      <c r="AW639" s="13" t="s">
        <v>30</v>
      </c>
      <c r="AX639" s="13" t="s">
        <v>74</v>
      </c>
      <c r="AY639" s="216" t="s">
        <v>125</v>
      </c>
    </row>
    <row r="640" spans="1:65" s="14" customFormat="1">
      <c r="B640" s="217"/>
      <c r="C640" s="218"/>
      <c r="D640" s="191" t="s">
        <v>135</v>
      </c>
      <c r="E640" s="219" t="s">
        <v>1</v>
      </c>
      <c r="F640" s="220" t="s">
        <v>138</v>
      </c>
      <c r="G640" s="218"/>
      <c r="H640" s="221">
        <v>49</v>
      </c>
      <c r="I640" s="222"/>
      <c r="J640" s="218"/>
      <c r="K640" s="218"/>
      <c r="L640" s="223"/>
      <c r="M640" s="224"/>
      <c r="N640" s="225"/>
      <c r="O640" s="225"/>
      <c r="P640" s="225"/>
      <c r="Q640" s="225"/>
      <c r="R640" s="225"/>
      <c r="S640" s="225"/>
      <c r="T640" s="226"/>
      <c r="AT640" s="227" t="s">
        <v>135</v>
      </c>
      <c r="AU640" s="227" t="s">
        <v>82</v>
      </c>
      <c r="AV640" s="14" t="s">
        <v>132</v>
      </c>
      <c r="AW640" s="14" t="s">
        <v>30</v>
      </c>
      <c r="AX640" s="14" t="s">
        <v>82</v>
      </c>
      <c r="AY640" s="227" t="s">
        <v>125</v>
      </c>
    </row>
    <row r="641" spans="1:65" s="2" customFormat="1" ht="37.9" customHeight="1">
      <c r="A641" s="33"/>
      <c r="B641" s="34"/>
      <c r="C641" s="228" t="s">
        <v>954</v>
      </c>
      <c r="D641" s="228" t="s">
        <v>769</v>
      </c>
      <c r="E641" s="229" t="s">
        <v>1629</v>
      </c>
      <c r="F641" s="230" t="s">
        <v>1630</v>
      </c>
      <c r="G641" s="231" t="s">
        <v>159</v>
      </c>
      <c r="H641" s="232">
        <v>13</v>
      </c>
      <c r="I641" s="233"/>
      <c r="J641" s="234">
        <f>ROUND(I641*H641,2)</f>
        <v>0</v>
      </c>
      <c r="K641" s="230" t="s">
        <v>130</v>
      </c>
      <c r="L641" s="38"/>
      <c r="M641" s="235" t="s">
        <v>1</v>
      </c>
      <c r="N641" s="236" t="s">
        <v>39</v>
      </c>
      <c r="O641" s="70"/>
      <c r="P641" s="187">
        <f>O641*H641</f>
        <v>0</v>
      </c>
      <c r="Q641" s="187">
        <v>0</v>
      </c>
      <c r="R641" s="187">
        <f>Q641*H641</f>
        <v>0</v>
      </c>
      <c r="S641" s="187">
        <v>0</v>
      </c>
      <c r="T641" s="188">
        <f>S641*H641</f>
        <v>0</v>
      </c>
      <c r="U641" s="33"/>
      <c r="V641" s="33"/>
      <c r="W641" s="33"/>
      <c r="X641" s="33"/>
      <c r="Y641" s="33"/>
      <c r="Z641" s="33"/>
      <c r="AA641" s="33"/>
      <c r="AB641" s="33"/>
      <c r="AC641" s="33"/>
      <c r="AD641" s="33"/>
      <c r="AE641" s="33"/>
      <c r="AR641" s="189" t="s">
        <v>132</v>
      </c>
      <c r="AT641" s="189" t="s">
        <v>769</v>
      </c>
      <c r="AU641" s="189" t="s">
        <v>82</v>
      </c>
      <c r="AY641" s="16" t="s">
        <v>125</v>
      </c>
      <c r="BE641" s="190">
        <f>IF(N641="základní",J641,0)</f>
        <v>0</v>
      </c>
      <c r="BF641" s="190">
        <f>IF(N641="snížená",J641,0)</f>
        <v>0</v>
      </c>
      <c r="BG641" s="190">
        <f>IF(N641="zákl. přenesená",J641,0)</f>
        <v>0</v>
      </c>
      <c r="BH641" s="190">
        <f>IF(N641="sníž. přenesená",J641,0)</f>
        <v>0</v>
      </c>
      <c r="BI641" s="190">
        <f>IF(N641="nulová",J641,0)</f>
        <v>0</v>
      </c>
      <c r="BJ641" s="16" t="s">
        <v>82</v>
      </c>
      <c r="BK641" s="190">
        <f>ROUND(I641*H641,2)</f>
        <v>0</v>
      </c>
      <c r="BL641" s="16" t="s">
        <v>132</v>
      </c>
      <c r="BM641" s="189" t="s">
        <v>1631</v>
      </c>
    </row>
    <row r="642" spans="1:65" s="2" customFormat="1" ht="107.25">
      <c r="A642" s="33"/>
      <c r="B642" s="34"/>
      <c r="C642" s="35"/>
      <c r="D642" s="191" t="s">
        <v>134</v>
      </c>
      <c r="E642" s="35"/>
      <c r="F642" s="192" t="s">
        <v>1632</v>
      </c>
      <c r="G642" s="35"/>
      <c r="H642" s="35"/>
      <c r="I642" s="193"/>
      <c r="J642" s="35"/>
      <c r="K642" s="35"/>
      <c r="L642" s="38"/>
      <c r="M642" s="194"/>
      <c r="N642" s="195"/>
      <c r="O642" s="70"/>
      <c r="P642" s="70"/>
      <c r="Q642" s="70"/>
      <c r="R642" s="70"/>
      <c r="S642" s="70"/>
      <c r="T642" s="71"/>
      <c r="U642" s="33"/>
      <c r="V642" s="33"/>
      <c r="W642" s="33"/>
      <c r="X642" s="33"/>
      <c r="Y642" s="33"/>
      <c r="Z642" s="33"/>
      <c r="AA642" s="33"/>
      <c r="AB642" s="33"/>
      <c r="AC642" s="33"/>
      <c r="AD642" s="33"/>
      <c r="AE642" s="33"/>
      <c r="AT642" s="16" t="s">
        <v>134</v>
      </c>
      <c r="AU642" s="16" t="s">
        <v>82</v>
      </c>
    </row>
    <row r="643" spans="1:65" s="12" customFormat="1">
      <c r="B643" s="196"/>
      <c r="C643" s="197"/>
      <c r="D643" s="191" t="s">
        <v>135</v>
      </c>
      <c r="E643" s="198" t="s">
        <v>1</v>
      </c>
      <c r="F643" s="199" t="s">
        <v>1633</v>
      </c>
      <c r="G643" s="197"/>
      <c r="H643" s="198" t="s">
        <v>1</v>
      </c>
      <c r="I643" s="200"/>
      <c r="J643" s="197"/>
      <c r="K643" s="197"/>
      <c r="L643" s="201"/>
      <c r="M643" s="202"/>
      <c r="N643" s="203"/>
      <c r="O643" s="203"/>
      <c r="P643" s="203"/>
      <c r="Q643" s="203"/>
      <c r="R643" s="203"/>
      <c r="S643" s="203"/>
      <c r="T643" s="204"/>
      <c r="AT643" s="205" t="s">
        <v>135</v>
      </c>
      <c r="AU643" s="205" t="s">
        <v>82</v>
      </c>
      <c r="AV643" s="12" t="s">
        <v>82</v>
      </c>
      <c r="AW643" s="12" t="s">
        <v>30</v>
      </c>
      <c r="AX643" s="12" t="s">
        <v>74</v>
      </c>
      <c r="AY643" s="205" t="s">
        <v>125</v>
      </c>
    </row>
    <row r="644" spans="1:65" s="13" customFormat="1">
      <c r="B644" s="206"/>
      <c r="C644" s="207"/>
      <c r="D644" s="191" t="s">
        <v>135</v>
      </c>
      <c r="E644" s="208" t="s">
        <v>1</v>
      </c>
      <c r="F644" s="209" t="s">
        <v>132</v>
      </c>
      <c r="G644" s="207"/>
      <c r="H644" s="210">
        <v>4</v>
      </c>
      <c r="I644" s="211"/>
      <c r="J644" s="207"/>
      <c r="K644" s="207"/>
      <c r="L644" s="212"/>
      <c r="M644" s="213"/>
      <c r="N644" s="214"/>
      <c r="O644" s="214"/>
      <c r="P644" s="214"/>
      <c r="Q644" s="214"/>
      <c r="R644" s="214"/>
      <c r="S644" s="214"/>
      <c r="T644" s="215"/>
      <c r="AT644" s="216" t="s">
        <v>135</v>
      </c>
      <c r="AU644" s="216" t="s">
        <v>82</v>
      </c>
      <c r="AV644" s="13" t="s">
        <v>84</v>
      </c>
      <c r="AW644" s="13" t="s">
        <v>30</v>
      </c>
      <c r="AX644" s="13" t="s">
        <v>74</v>
      </c>
      <c r="AY644" s="216" t="s">
        <v>125</v>
      </c>
    </row>
    <row r="645" spans="1:65" s="12" customFormat="1">
      <c r="B645" s="196"/>
      <c r="C645" s="197"/>
      <c r="D645" s="191" t="s">
        <v>135</v>
      </c>
      <c r="E645" s="198" t="s">
        <v>1</v>
      </c>
      <c r="F645" s="199" t="s">
        <v>1634</v>
      </c>
      <c r="G645" s="197"/>
      <c r="H645" s="198" t="s">
        <v>1</v>
      </c>
      <c r="I645" s="200"/>
      <c r="J645" s="197"/>
      <c r="K645" s="197"/>
      <c r="L645" s="201"/>
      <c r="M645" s="202"/>
      <c r="N645" s="203"/>
      <c r="O645" s="203"/>
      <c r="P645" s="203"/>
      <c r="Q645" s="203"/>
      <c r="R645" s="203"/>
      <c r="S645" s="203"/>
      <c r="T645" s="204"/>
      <c r="AT645" s="205" t="s">
        <v>135</v>
      </c>
      <c r="AU645" s="205" t="s">
        <v>82</v>
      </c>
      <c r="AV645" s="12" t="s">
        <v>82</v>
      </c>
      <c r="AW645" s="12" t="s">
        <v>30</v>
      </c>
      <c r="AX645" s="12" t="s">
        <v>74</v>
      </c>
      <c r="AY645" s="205" t="s">
        <v>125</v>
      </c>
    </row>
    <row r="646" spans="1:65" s="13" customFormat="1">
      <c r="B646" s="206"/>
      <c r="C646" s="207"/>
      <c r="D646" s="191" t="s">
        <v>135</v>
      </c>
      <c r="E646" s="208" t="s">
        <v>1</v>
      </c>
      <c r="F646" s="209" t="s">
        <v>175</v>
      </c>
      <c r="G646" s="207"/>
      <c r="H646" s="210">
        <v>9</v>
      </c>
      <c r="I646" s="211"/>
      <c r="J646" s="207"/>
      <c r="K646" s="207"/>
      <c r="L646" s="212"/>
      <c r="M646" s="213"/>
      <c r="N646" s="214"/>
      <c r="O646" s="214"/>
      <c r="P646" s="214"/>
      <c r="Q646" s="214"/>
      <c r="R646" s="214"/>
      <c r="S646" s="214"/>
      <c r="T646" s="215"/>
      <c r="AT646" s="216" t="s">
        <v>135</v>
      </c>
      <c r="AU646" s="216" t="s">
        <v>82</v>
      </c>
      <c r="AV646" s="13" t="s">
        <v>84</v>
      </c>
      <c r="AW646" s="13" t="s">
        <v>30</v>
      </c>
      <c r="AX646" s="13" t="s">
        <v>74</v>
      </c>
      <c r="AY646" s="216" t="s">
        <v>125</v>
      </c>
    </row>
    <row r="647" spans="1:65" s="14" customFormat="1">
      <c r="B647" s="217"/>
      <c r="C647" s="218"/>
      <c r="D647" s="191" t="s">
        <v>135</v>
      </c>
      <c r="E647" s="219" t="s">
        <v>1</v>
      </c>
      <c r="F647" s="220" t="s">
        <v>138</v>
      </c>
      <c r="G647" s="218"/>
      <c r="H647" s="221">
        <v>13</v>
      </c>
      <c r="I647" s="222"/>
      <c r="J647" s="218"/>
      <c r="K647" s="218"/>
      <c r="L647" s="223"/>
      <c r="M647" s="224"/>
      <c r="N647" s="225"/>
      <c r="O647" s="225"/>
      <c r="P647" s="225"/>
      <c r="Q647" s="225"/>
      <c r="R647" s="225"/>
      <c r="S647" s="225"/>
      <c r="T647" s="226"/>
      <c r="AT647" s="227" t="s">
        <v>135</v>
      </c>
      <c r="AU647" s="227" t="s">
        <v>82</v>
      </c>
      <c r="AV647" s="14" t="s">
        <v>132</v>
      </c>
      <c r="AW647" s="14" t="s">
        <v>30</v>
      </c>
      <c r="AX647" s="14" t="s">
        <v>82</v>
      </c>
      <c r="AY647" s="227" t="s">
        <v>125</v>
      </c>
    </row>
    <row r="648" spans="1:65" s="2" customFormat="1" ht="21.75" customHeight="1">
      <c r="A648" s="33"/>
      <c r="B648" s="34"/>
      <c r="C648" s="228" t="s">
        <v>551</v>
      </c>
      <c r="D648" s="228" t="s">
        <v>769</v>
      </c>
      <c r="E648" s="229" t="s">
        <v>1635</v>
      </c>
      <c r="F648" s="230" t="s">
        <v>1636</v>
      </c>
      <c r="G648" s="231" t="s">
        <v>129</v>
      </c>
      <c r="H648" s="232">
        <v>90</v>
      </c>
      <c r="I648" s="233"/>
      <c r="J648" s="234">
        <f>ROUND(I648*H648,2)</f>
        <v>0</v>
      </c>
      <c r="K648" s="230" t="s">
        <v>130</v>
      </c>
      <c r="L648" s="38"/>
      <c r="M648" s="235" t="s">
        <v>1</v>
      </c>
      <c r="N648" s="236" t="s">
        <v>39</v>
      </c>
      <c r="O648" s="70"/>
      <c r="P648" s="187">
        <f>O648*H648</f>
        <v>0</v>
      </c>
      <c r="Q648" s="187">
        <v>0</v>
      </c>
      <c r="R648" s="187">
        <f>Q648*H648</f>
        <v>0</v>
      </c>
      <c r="S648" s="187">
        <v>0</v>
      </c>
      <c r="T648" s="188">
        <f>S648*H648</f>
        <v>0</v>
      </c>
      <c r="U648" s="33"/>
      <c r="V648" s="33"/>
      <c r="W648" s="33"/>
      <c r="X648" s="33"/>
      <c r="Y648" s="33"/>
      <c r="Z648" s="33"/>
      <c r="AA648" s="33"/>
      <c r="AB648" s="33"/>
      <c r="AC648" s="33"/>
      <c r="AD648" s="33"/>
      <c r="AE648" s="33"/>
      <c r="AR648" s="189" t="s">
        <v>132</v>
      </c>
      <c r="AT648" s="189" t="s">
        <v>769</v>
      </c>
      <c r="AU648" s="189" t="s">
        <v>82</v>
      </c>
      <c r="AY648" s="16" t="s">
        <v>125</v>
      </c>
      <c r="BE648" s="190">
        <f>IF(N648="základní",J648,0)</f>
        <v>0</v>
      </c>
      <c r="BF648" s="190">
        <f>IF(N648="snížená",J648,0)</f>
        <v>0</v>
      </c>
      <c r="BG648" s="190">
        <f>IF(N648="zákl. přenesená",J648,0)</f>
        <v>0</v>
      </c>
      <c r="BH648" s="190">
        <f>IF(N648="sníž. přenesená",J648,0)</f>
        <v>0</v>
      </c>
      <c r="BI648" s="190">
        <f>IF(N648="nulová",J648,0)</f>
        <v>0</v>
      </c>
      <c r="BJ648" s="16" t="s">
        <v>82</v>
      </c>
      <c r="BK648" s="190">
        <f>ROUND(I648*H648,2)</f>
        <v>0</v>
      </c>
      <c r="BL648" s="16" t="s">
        <v>132</v>
      </c>
      <c r="BM648" s="189" t="s">
        <v>1637</v>
      </c>
    </row>
    <row r="649" spans="1:65" s="2" customFormat="1" ht="68.25">
      <c r="A649" s="33"/>
      <c r="B649" s="34"/>
      <c r="C649" s="35"/>
      <c r="D649" s="191" t="s">
        <v>134</v>
      </c>
      <c r="E649" s="35"/>
      <c r="F649" s="192" t="s">
        <v>1638</v>
      </c>
      <c r="G649" s="35"/>
      <c r="H649" s="35"/>
      <c r="I649" s="193"/>
      <c r="J649" s="35"/>
      <c r="K649" s="35"/>
      <c r="L649" s="38"/>
      <c r="M649" s="194"/>
      <c r="N649" s="195"/>
      <c r="O649" s="70"/>
      <c r="P649" s="70"/>
      <c r="Q649" s="70"/>
      <c r="R649" s="70"/>
      <c r="S649" s="70"/>
      <c r="T649" s="71"/>
      <c r="U649" s="33"/>
      <c r="V649" s="33"/>
      <c r="W649" s="33"/>
      <c r="X649" s="33"/>
      <c r="Y649" s="33"/>
      <c r="Z649" s="33"/>
      <c r="AA649" s="33"/>
      <c r="AB649" s="33"/>
      <c r="AC649" s="33"/>
      <c r="AD649" s="33"/>
      <c r="AE649" s="33"/>
      <c r="AT649" s="16" t="s">
        <v>134</v>
      </c>
      <c r="AU649" s="16" t="s">
        <v>82</v>
      </c>
    </row>
    <row r="650" spans="1:65" s="12" customFormat="1">
      <c r="B650" s="196"/>
      <c r="C650" s="197"/>
      <c r="D650" s="191" t="s">
        <v>135</v>
      </c>
      <c r="E650" s="198" t="s">
        <v>1</v>
      </c>
      <c r="F650" s="199" t="s">
        <v>1437</v>
      </c>
      <c r="G650" s="197"/>
      <c r="H650" s="198" t="s">
        <v>1</v>
      </c>
      <c r="I650" s="200"/>
      <c r="J650" s="197"/>
      <c r="K650" s="197"/>
      <c r="L650" s="201"/>
      <c r="M650" s="202"/>
      <c r="N650" s="203"/>
      <c r="O650" s="203"/>
      <c r="P650" s="203"/>
      <c r="Q650" s="203"/>
      <c r="R650" s="203"/>
      <c r="S650" s="203"/>
      <c r="T650" s="204"/>
      <c r="AT650" s="205" t="s">
        <v>135</v>
      </c>
      <c r="AU650" s="205" t="s">
        <v>82</v>
      </c>
      <c r="AV650" s="12" t="s">
        <v>82</v>
      </c>
      <c r="AW650" s="12" t="s">
        <v>30</v>
      </c>
      <c r="AX650" s="12" t="s">
        <v>74</v>
      </c>
      <c r="AY650" s="205" t="s">
        <v>125</v>
      </c>
    </row>
    <row r="651" spans="1:65" s="13" customFormat="1">
      <c r="B651" s="206"/>
      <c r="C651" s="207"/>
      <c r="D651" s="191" t="s">
        <v>135</v>
      </c>
      <c r="E651" s="208" t="s">
        <v>1</v>
      </c>
      <c r="F651" s="209" t="s">
        <v>144</v>
      </c>
      <c r="G651" s="207"/>
      <c r="H651" s="210">
        <v>20</v>
      </c>
      <c r="I651" s="211"/>
      <c r="J651" s="207"/>
      <c r="K651" s="207"/>
      <c r="L651" s="212"/>
      <c r="M651" s="213"/>
      <c r="N651" s="214"/>
      <c r="O651" s="214"/>
      <c r="P651" s="214"/>
      <c r="Q651" s="214"/>
      <c r="R651" s="214"/>
      <c r="S651" s="214"/>
      <c r="T651" s="215"/>
      <c r="AT651" s="216" t="s">
        <v>135</v>
      </c>
      <c r="AU651" s="216" t="s">
        <v>82</v>
      </c>
      <c r="AV651" s="13" t="s">
        <v>84</v>
      </c>
      <c r="AW651" s="13" t="s">
        <v>30</v>
      </c>
      <c r="AX651" s="13" t="s">
        <v>74</v>
      </c>
      <c r="AY651" s="216" t="s">
        <v>125</v>
      </c>
    </row>
    <row r="652" spans="1:65" s="12" customFormat="1">
      <c r="B652" s="196"/>
      <c r="C652" s="197"/>
      <c r="D652" s="191" t="s">
        <v>135</v>
      </c>
      <c r="E652" s="198" t="s">
        <v>1</v>
      </c>
      <c r="F652" s="199" t="s">
        <v>1438</v>
      </c>
      <c r="G652" s="197"/>
      <c r="H652" s="198" t="s">
        <v>1</v>
      </c>
      <c r="I652" s="200"/>
      <c r="J652" s="197"/>
      <c r="K652" s="197"/>
      <c r="L652" s="201"/>
      <c r="M652" s="202"/>
      <c r="N652" s="203"/>
      <c r="O652" s="203"/>
      <c r="P652" s="203"/>
      <c r="Q652" s="203"/>
      <c r="R652" s="203"/>
      <c r="S652" s="203"/>
      <c r="T652" s="204"/>
      <c r="AT652" s="205" t="s">
        <v>135</v>
      </c>
      <c r="AU652" s="205" t="s">
        <v>82</v>
      </c>
      <c r="AV652" s="12" t="s">
        <v>82</v>
      </c>
      <c r="AW652" s="12" t="s">
        <v>30</v>
      </c>
      <c r="AX652" s="12" t="s">
        <v>74</v>
      </c>
      <c r="AY652" s="205" t="s">
        <v>125</v>
      </c>
    </row>
    <row r="653" spans="1:65" s="13" customFormat="1">
      <c r="B653" s="206"/>
      <c r="C653" s="207"/>
      <c r="D653" s="191" t="s">
        <v>135</v>
      </c>
      <c r="E653" s="208" t="s">
        <v>1</v>
      </c>
      <c r="F653" s="209" t="s">
        <v>1439</v>
      </c>
      <c r="G653" s="207"/>
      <c r="H653" s="210">
        <v>30</v>
      </c>
      <c r="I653" s="211"/>
      <c r="J653" s="207"/>
      <c r="K653" s="207"/>
      <c r="L653" s="212"/>
      <c r="M653" s="213"/>
      <c r="N653" s="214"/>
      <c r="O653" s="214"/>
      <c r="P653" s="214"/>
      <c r="Q653" s="214"/>
      <c r="R653" s="214"/>
      <c r="S653" s="214"/>
      <c r="T653" s="215"/>
      <c r="AT653" s="216" t="s">
        <v>135</v>
      </c>
      <c r="AU653" s="216" t="s">
        <v>82</v>
      </c>
      <c r="AV653" s="13" t="s">
        <v>84</v>
      </c>
      <c r="AW653" s="13" t="s">
        <v>30</v>
      </c>
      <c r="AX653" s="13" t="s">
        <v>74</v>
      </c>
      <c r="AY653" s="216" t="s">
        <v>125</v>
      </c>
    </row>
    <row r="654" spans="1:65" s="12" customFormat="1">
      <c r="B654" s="196"/>
      <c r="C654" s="197"/>
      <c r="D654" s="191" t="s">
        <v>135</v>
      </c>
      <c r="E654" s="198" t="s">
        <v>1</v>
      </c>
      <c r="F654" s="199" t="s">
        <v>1440</v>
      </c>
      <c r="G654" s="197"/>
      <c r="H654" s="198" t="s">
        <v>1</v>
      </c>
      <c r="I654" s="200"/>
      <c r="J654" s="197"/>
      <c r="K654" s="197"/>
      <c r="L654" s="201"/>
      <c r="M654" s="202"/>
      <c r="N654" s="203"/>
      <c r="O654" s="203"/>
      <c r="P654" s="203"/>
      <c r="Q654" s="203"/>
      <c r="R654" s="203"/>
      <c r="S654" s="203"/>
      <c r="T654" s="204"/>
      <c r="AT654" s="205" t="s">
        <v>135</v>
      </c>
      <c r="AU654" s="205" t="s">
        <v>82</v>
      </c>
      <c r="AV654" s="12" t="s">
        <v>82</v>
      </c>
      <c r="AW654" s="12" t="s">
        <v>30</v>
      </c>
      <c r="AX654" s="12" t="s">
        <v>74</v>
      </c>
      <c r="AY654" s="205" t="s">
        <v>125</v>
      </c>
    </row>
    <row r="655" spans="1:65" s="13" customFormat="1">
      <c r="B655" s="206"/>
      <c r="C655" s="207"/>
      <c r="D655" s="191" t="s">
        <v>135</v>
      </c>
      <c r="E655" s="208" t="s">
        <v>1</v>
      </c>
      <c r="F655" s="209" t="s">
        <v>1441</v>
      </c>
      <c r="G655" s="207"/>
      <c r="H655" s="210">
        <v>40</v>
      </c>
      <c r="I655" s="211"/>
      <c r="J655" s="207"/>
      <c r="K655" s="207"/>
      <c r="L655" s="212"/>
      <c r="M655" s="213"/>
      <c r="N655" s="214"/>
      <c r="O655" s="214"/>
      <c r="P655" s="214"/>
      <c r="Q655" s="214"/>
      <c r="R655" s="214"/>
      <c r="S655" s="214"/>
      <c r="T655" s="215"/>
      <c r="AT655" s="216" t="s">
        <v>135</v>
      </c>
      <c r="AU655" s="216" t="s">
        <v>82</v>
      </c>
      <c r="AV655" s="13" t="s">
        <v>84</v>
      </c>
      <c r="AW655" s="13" t="s">
        <v>30</v>
      </c>
      <c r="AX655" s="13" t="s">
        <v>74</v>
      </c>
      <c r="AY655" s="216" t="s">
        <v>125</v>
      </c>
    </row>
    <row r="656" spans="1:65" s="14" customFormat="1">
      <c r="B656" s="217"/>
      <c r="C656" s="218"/>
      <c r="D656" s="191" t="s">
        <v>135</v>
      </c>
      <c r="E656" s="219" t="s">
        <v>1</v>
      </c>
      <c r="F656" s="220" t="s">
        <v>138</v>
      </c>
      <c r="G656" s="218"/>
      <c r="H656" s="221">
        <v>90</v>
      </c>
      <c r="I656" s="222"/>
      <c r="J656" s="218"/>
      <c r="K656" s="218"/>
      <c r="L656" s="223"/>
      <c r="M656" s="224"/>
      <c r="N656" s="225"/>
      <c r="O656" s="225"/>
      <c r="P656" s="225"/>
      <c r="Q656" s="225"/>
      <c r="R656" s="225"/>
      <c r="S656" s="225"/>
      <c r="T656" s="226"/>
      <c r="AT656" s="227" t="s">
        <v>135</v>
      </c>
      <c r="AU656" s="227" t="s">
        <v>82</v>
      </c>
      <c r="AV656" s="14" t="s">
        <v>132</v>
      </c>
      <c r="AW656" s="14" t="s">
        <v>30</v>
      </c>
      <c r="AX656" s="14" t="s">
        <v>82</v>
      </c>
      <c r="AY656" s="227" t="s">
        <v>125</v>
      </c>
    </row>
    <row r="657" spans="1:65" s="2" customFormat="1" ht="24.2" customHeight="1">
      <c r="A657" s="33"/>
      <c r="B657" s="34"/>
      <c r="C657" s="228" t="s">
        <v>555</v>
      </c>
      <c r="D657" s="228" t="s">
        <v>769</v>
      </c>
      <c r="E657" s="229" t="s">
        <v>1639</v>
      </c>
      <c r="F657" s="230" t="s">
        <v>1640</v>
      </c>
      <c r="G657" s="231" t="s">
        <v>129</v>
      </c>
      <c r="H657" s="232">
        <v>24</v>
      </c>
      <c r="I657" s="233"/>
      <c r="J657" s="234">
        <f>ROUND(I657*H657,2)</f>
        <v>0</v>
      </c>
      <c r="K657" s="230" t="s">
        <v>130</v>
      </c>
      <c r="L657" s="38"/>
      <c r="M657" s="235" t="s">
        <v>1</v>
      </c>
      <c r="N657" s="236" t="s">
        <v>39</v>
      </c>
      <c r="O657" s="70"/>
      <c r="P657" s="187">
        <f>O657*H657</f>
        <v>0</v>
      </c>
      <c r="Q657" s="187">
        <v>0</v>
      </c>
      <c r="R657" s="187">
        <f>Q657*H657</f>
        <v>0</v>
      </c>
      <c r="S657" s="187">
        <v>0</v>
      </c>
      <c r="T657" s="188">
        <f>S657*H657</f>
        <v>0</v>
      </c>
      <c r="U657" s="33"/>
      <c r="V657" s="33"/>
      <c r="W657" s="33"/>
      <c r="X657" s="33"/>
      <c r="Y657" s="33"/>
      <c r="Z657" s="33"/>
      <c r="AA657" s="33"/>
      <c r="AB657" s="33"/>
      <c r="AC657" s="33"/>
      <c r="AD657" s="33"/>
      <c r="AE657" s="33"/>
      <c r="AR657" s="189" t="s">
        <v>132</v>
      </c>
      <c r="AT657" s="189" t="s">
        <v>769</v>
      </c>
      <c r="AU657" s="189" t="s">
        <v>82</v>
      </c>
      <c r="AY657" s="16" t="s">
        <v>125</v>
      </c>
      <c r="BE657" s="190">
        <f>IF(N657="základní",J657,0)</f>
        <v>0</v>
      </c>
      <c r="BF657" s="190">
        <f>IF(N657="snížená",J657,0)</f>
        <v>0</v>
      </c>
      <c r="BG657" s="190">
        <f>IF(N657="zákl. přenesená",J657,0)</f>
        <v>0</v>
      </c>
      <c r="BH657" s="190">
        <f>IF(N657="sníž. přenesená",J657,0)</f>
        <v>0</v>
      </c>
      <c r="BI657" s="190">
        <f>IF(N657="nulová",J657,0)</f>
        <v>0</v>
      </c>
      <c r="BJ657" s="16" t="s">
        <v>82</v>
      </c>
      <c r="BK657" s="190">
        <f>ROUND(I657*H657,2)</f>
        <v>0</v>
      </c>
      <c r="BL657" s="16" t="s">
        <v>132</v>
      </c>
      <c r="BM657" s="189" t="s">
        <v>1641</v>
      </c>
    </row>
    <row r="658" spans="1:65" s="2" customFormat="1" ht="68.25">
      <c r="A658" s="33"/>
      <c r="B658" s="34"/>
      <c r="C658" s="35"/>
      <c r="D658" s="191" t="s">
        <v>134</v>
      </c>
      <c r="E658" s="35"/>
      <c r="F658" s="192" t="s">
        <v>1642</v>
      </c>
      <c r="G658" s="35"/>
      <c r="H658" s="35"/>
      <c r="I658" s="193"/>
      <c r="J658" s="35"/>
      <c r="K658" s="35"/>
      <c r="L658" s="38"/>
      <c r="M658" s="194"/>
      <c r="N658" s="195"/>
      <c r="O658" s="70"/>
      <c r="P658" s="70"/>
      <c r="Q658" s="70"/>
      <c r="R658" s="70"/>
      <c r="S658" s="70"/>
      <c r="T658" s="71"/>
      <c r="U658" s="33"/>
      <c r="V658" s="33"/>
      <c r="W658" s="33"/>
      <c r="X658" s="33"/>
      <c r="Y658" s="33"/>
      <c r="Z658" s="33"/>
      <c r="AA658" s="33"/>
      <c r="AB658" s="33"/>
      <c r="AC658" s="33"/>
      <c r="AD658" s="33"/>
      <c r="AE658" s="33"/>
      <c r="AT658" s="16" t="s">
        <v>134</v>
      </c>
      <c r="AU658" s="16" t="s">
        <v>82</v>
      </c>
    </row>
    <row r="659" spans="1:65" s="12" customFormat="1">
      <c r="B659" s="196"/>
      <c r="C659" s="197"/>
      <c r="D659" s="191" t="s">
        <v>135</v>
      </c>
      <c r="E659" s="198" t="s">
        <v>1</v>
      </c>
      <c r="F659" s="199" t="s">
        <v>1445</v>
      </c>
      <c r="G659" s="197"/>
      <c r="H659" s="198" t="s">
        <v>1</v>
      </c>
      <c r="I659" s="200"/>
      <c r="J659" s="197"/>
      <c r="K659" s="197"/>
      <c r="L659" s="201"/>
      <c r="M659" s="202"/>
      <c r="N659" s="203"/>
      <c r="O659" s="203"/>
      <c r="P659" s="203"/>
      <c r="Q659" s="203"/>
      <c r="R659" s="203"/>
      <c r="S659" s="203"/>
      <c r="T659" s="204"/>
      <c r="AT659" s="205" t="s">
        <v>135</v>
      </c>
      <c r="AU659" s="205" t="s">
        <v>82</v>
      </c>
      <c r="AV659" s="12" t="s">
        <v>82</v>
      </c>
      <c r="AW659" s="12" t="s">
        <v>30</v>
      </c>
      <c r="AX659" s="12" t="s">
        <v>74</v>
      </c>
      <c r="AY659" s="205" t="s">
        <v>125</v>
      </c>
    </row>
    <row r="660" spans="1:65" s="13" customFormat="1">
      <c r="B660" s="206"/>
      <c r="C660" s="207"/>
      <c r="D660" s="191" t="s">
        <v>135</v>
      </c>
      <c r="E660" s="208" t="s">
        <v>1</v>
      </c>
      <c r="F660" s="209" t="s">
        <v>386</v>
      </c>
      <c r="G660" s="207"/>
      <c r="H660" s="210">
        <v>12</v>
      </c>
      <c r="I660" s="211"/>
      <c r="J660" s="207"/>
      <c r="K660" s="207"/>
      <c r="L660" s="212"/>
      <c r="M660" s="213"/>
      <c r="N660" s="214"/>
      <c r="O660" s="214"/>
      <c r="P660" s="214"/>
      <c r="Q660" s="214"/>
      <c r="R660" s="214"/>
      <c r="S660" s="214"/>
      <c r="T660" s="215"/>
      <c r="AT660" s="216" t="s">
        <v>135</v>
      </c>
      <c r="AU660" s="216" t="s">
        <v>82</v>
      </c>
      <c r="AV660" s="13" t="s">
        <v>84</v>
      </c>
      <c r="AW660" s="13" t="s">
        <v>30</v>
      </c>
      <c r="AX660" s="13" t="s">
        <v>74</v>
      </c>
      <c r="AY660" s="216" t="s">
        <v>125</v>
      </c>
    </row>
    <row r="661" spans="1:65" s="12" customFormat="1">
      <c r="B661" s="196"/>
      <c r="C661" s="197"/>
      <c r="D661" s="191" t="s">
        <v>135</v>
      </c>
      <c r="E661" s="198" t="s">
        <v>1</v>
      </c>
      <c r="F661" s="199" t="s">
        <v>1446</v>
      </c>
      <c r="G661" s="197"/>
      <c r="H661" s="198" t="s">
        <v>1</v>
      </c>
      <c r="I661" s="200"/>
      <c r="J661" s="197"/>
      <c r="K661" s="197"/>
      <c r="L661" s="201"/>
      <c r="M661" s="202"/>
      <c r="N661" s="203"/>
      <c r="O661" s="203"/>
      <c r="P661" s="203"/>
      <c r="Q661" s="203"/>
      <c r="R661" s="203"/>
      <c r="S661" s="203"/>
      <c r="T661" s="204"/>
      <c r="AT661" s="205" t="s">
        <v>135</v>
      </c>
      <c r="AU661" s="205" t="s">
        <v>82</v>
      </c>
      <c r="AV661" s="12" t="s">
        <v>82</v>
      </c>
      <c r="AW661" s="12" t="s">
        <v>30</v>
      </c>
      <c r="AX661" s="12" t="s">
        <v>74</v>
      </c>
      <c r="AY661" s="205" t="s">
        <v>125</v>
      </c>
    </row>
    <row r="662" spans="1:65" s="13" customFormat="1">
      <c r="B662" s="206"/>
      <c r="C662" s="207"/>
      <c r="D662" s="191" t="s">
        <v>135</v>
      </c>
      <c r="E662" s="208" t="s">
        <v>1</v>
      </c>
      <c r="F662" s="209" t="s">
        <v>386</v>
      </c>
      <c r="G662" s="207"/>
      <c r="H662" s="210">
        <v>12</v>
      </c>
      <c r="I662" s="211"/>
      <c r="J662" s="207"/>
      <c r="K662" s="207"/>
      <c r="L662" s="212"/>
      <c r="M662" s="213"/>
      <c r="N662" s="214"/>
      <c r="O662" s="214"/>
      <c r="P662" s="214"/>
      <c r="Q662" s="214"/>
      <c r="R662" s="214"/>
      <c r="S662" s="214"/>
      <c r="T662" s="215"/>
      <c r="AT662" s="216" t="s">
        <v>135</v>
      </c>
      <c r="AU662" s="216" t="s">
        <v>82</v>
      </c>
      <c r="AV662" s="13" t="s">
        <v>84</v>
      </c>
      <c r="AW662" s="13" t="s">
        <v>30</v>
      </c>
      <c r="AX662" s="13" t="s">
        <v>74</v>
      </c>
      <c r="AY662" s="216" t="s">
        <v>125</v>
      </c>
    </row>
    <row r="663" spans="1:65" s="14" customFormat="1">
      <c r="B663" s="217"/>
      <c r="C663" s="218"/>
      <c r="D663" s="191" t="s">
        <v>135</v>
      </c>
      <c r="E663" s="219" t="s">
        <v>1</v>
      </c>
      <c r="F663" s="220" t="s">
        <v>138</v>
      </c>
      <c r="G663" s="218"/>
      <c r="H663" s="221">
        <v>24</v>
      </c>
      <c r="I663" s="222"/>
      <c r="J663" s="218"/>
      <c r="K663" s="218"/>
      <c r="L663" s="223"/>
      <c r="M663" s="224"/>
      <c r="N663" s="225"/>
      <c r="O663" s="225"/>
      <c r="P663" s="225"/>
      <c r="Q663" s="225"/>
      <c r="R663" s="225"/>
      <c r="S663" s="225"/>
      <c r="T663" s="226"/>
      <c r="AT663" s="227" t="s">
        <v>135</v>
      </c>
      <c r="AU663" s="227" t="s">
        <v>82</v>
      </c>
      <c r="AV663" s="14" t="s">
        <v>132</v>
      </c>
      <c r="AW663" s="14" t="s">
        <v>30</v>
      </c>
      <c r="AX663" s="14" t="s">
        <v>82</v>
      </c>
      <c r="AY663" s="227" t="s">
        <v>125</v>
      </c>
    </row>
    <row r="664" spans="1:65" s="2" customFormat="1" ht="24.2" customHeight="1">
      <c r="A664" s="33"/>
      <c r="B664" s="34"/>
      <c r="C664" s="228" t="s">
        <v>559</v>
      </c>
      <c r="D664" s="228" t="s">
        <v>769</v>
      </c>
      <c r="E664" s="229" t="s">
        <v>1267</v>
      </c>
      <c r="F664" s="230" t="s">
        <v>1268</v>
      </c>
      <c r="G664" s="231" t="s">
        <v>1269</v>
      </c>
      <c r="H664" s="232">
        <v>139</v>
      </c>
      <c r="I664" s="233"/>
      <c r="J664" s="234">
        <f>ROUND(I664*H664,2)</f>
        <v>0</v>
      </c>
      <c r="K664" s="230" t="s">
        <v>130</v>
      </c>
      <c r="L664" s="38"/>
      <c r="M664" s="235" t="s">
        <v>1</v>
      </c>
      <c r="N664" s="236" t="s">
        <v>39</v>
      </c>
      <c r="O664" s="70"/>
      <c r="P664" s="187">
        <f>O664*H664</f>
        <v>0</v>
      </c>
      <c r="Q664" s="187">
        <v>0</v>
      </c>
      <c r="R664" s="187">
        <f>Q664*H664</f>
        <v>0</v>
      </c>
      <c r="S664" s="187">
        <v>0</v>
      </c>
      <c r="T664" s="188">
        <f>S664*H664</f>
        <v>0</v>
      </c>
      <c r="U664" s="33"/>
      <c r="V664" s="33"/>
      <c r="W664" s="33"/>
      <c r="X664" s="33"/>
      <c r="Y664" s="33"/>
      <c r="Z664" s="33"/>
      <c r="AA664" s="33"/>
      <c r="AB664" s="33"/>
      <c r="AC664" s="33"/>
      <c r="AD664" s="33"/>
      <c r="AE664" s="33"/>
      <c r="AR664" s="189" t="s">
        <v>132</v>
      </c>
      <c r="AT664" s="189" t="s">
        <v>769</v>
      </c>
      <c r="AU664" s="189" t="s">
        <v>82</v>
      </c>
      <c r="AY664" s="16" t="s">
        <v>125</v>
      </c>
      <c r="BE664" s="190">
        <f>IF(N664="základní",J664,0)</f>
        <v>0</v>
      </c>
      <c r="BF664" s="190">
        <f>IF(N664="snížená",J664,0)</f>
        <v>0</v>
      </c>
      <c r="BG664" s="190">
        <f>IF(N664="zákl. přenesená",J664,0)</f>
        <v>0</v>
      </c>
      <c r="BH664" s="190">
        <f>IF(N664="sníž. přenesená",J664,0)</f>
        <v>0</v>
      </c>
      <c r="BI664" s="190">
        <f>IF(N664="nulová",J664,0)</f>
        <v>0</v>
      </c>
      <c r="BJ664" s="16" t="s">
        <v>82</v>
      </c>
      <c r="BK664" s="190">
        <f>ROUND(I664*H664,2)</f>
        <v>0</v>
      </c>
      <c r="BL664" s="16" t="s">
        <v>132</v>
      </c>
      <c r="BM664" s="189" t="s">
        <v>1643</v>
      </c>
    </row>
    <row r="665" spans="1:65" s="2" customFormat="1" ht="48.75">
      <c r="A665" s="33"/>
      <c r="B665" s="34"/>
      <c r="C665" s="35"/>
      <c r="D665" s="191" t="s">
        <v>134</v>
      </c>
      <c r="E665" s="35"/>
      <c r="F665" s="192" t="s">
        <v>1271</v>
      </c>
      <c r="G665" s="35"/>
      <c r="H665" s="35"/>
      <c r="I665" s="193"/>
      <c r="J665" s="35"/>
      <c r="K665" s="35"/>
      <c r="L665" s="38"/>
      <c r="M665" s="194"/>
      <c r="N665" s="195"/>
      <c r="O665" s="70"/>
      <c r="P665" s="70"/>
      <c r="Q665" s="70"/>
      <c r="R665" s="70"/>
      <c r="S665" s="70"/>
      <c r="T665" s="71"/>
      <c r="U665" s="33"/>
      <c r="V665" s="33"/>
      <c r="W665" s="33"/>
      <c r="X665" s="33"/>
      <c r="Y665" s="33"/>
      <c r="Z665" s="33"/>
      <c r="AA665" s="33"/>
      <c r="AB665" s="33"/>
      <c r="AC665" s="33"/>
      <c r="AD665" s="33"/>
      <c r="AE665" s="33"/>
      <c r="AT665" s="16" t="s">
        <v>134</v>
      </c>
      <c r="AU665" s="16" t="s">
        <v>82</v>
      </c>
    </row>
    <row r="666" spans="1:65" s="12" customFormat="1">
      <c r="B666" s="196"/>
      <c r="C666" s="197"/>
      <c r="D666" s="191" t="s">
        <v>135</v>
      </c>
      <c r="E666" s="198" t="s">
        <v>1</v>
      </c>
      <c r="F666" s="199" t="s">
        <v>1485</v>
      </c>
      <c r="G666" s="197"/>
      <c r="H666" s="198" t="s">
        <v>1</v>
      </c>
      <c r="I666" s="200"/>
      <c r="J666" s="197"/>
      <c r="K666" s="197"/>
      <c r="L666" s="201"/>
      <c r="M666" s="202"/>
      <c r="N666" s="203"/>
      <c r="O666" s="203"/>
      <c r="P666" s="203"/>
      <c r="Q666" s="203"/>
      <c r="R666" s="203"/>
      <c r="S666" s="203"/>
      <c r="T666" s="204"/>
      <c r="AT666" s="205" t="s">
        <v>135</v>
      </c>
      <c r="AU666" s="205" t="s">
        <v>82</v>
      </c>
      <c r="AV666" s="12" t="s">
        <v>82</v>
      </c>
      <c r="AW666" s="12" t="s">
        <v>30</v>
      </c>
      <c r="AX666" s="12" t="s">
        <v>74</v>
      </c>
      <c r="AY666" s="205" t="s">
        <v>125</v>
      </c>
    </row>
    <row r="667" spans="1:65" s="13" customFormat="1">
      <c r="B667" s="206"/>
      <c r="C667" s="207"/>
      <c r="D667" s="191" t="s">
        <v>135</v>
      </c>
      <c r="E667" s="208" t="s">
        <v>1</v>
      </c>
      <c r="F667" s="209" t="s">
        <v>1644</v>
      </c>
      <c r="G667" s="207"/>
      <c r="H667" s="210">
        <v>65.272000000000006</v>
      </c>
      <c r="I667" s="211"/>
      <c r="J667" s="207"/>
      <c r="K667" s="207"/>
      <c r="L667" s="212"/>
      <c r="M667" s="213"/>
      <c r="N667" s="214"/>
      <c r="O667" s="214"/>
      <c r="P667" s="214"/>
      <c r="Q667" s="214"/>
      <c r="R667" s="214"/>
      <c r="S667" s="214"/>
      <c r="T667" s="215"/>
      <c r="AT667" s="216" t="s">
        <v>135</v>
      </c>
      <c r="AU667" s="216" t="s">
        <v>82</v>
      </c>
      <c r="AV667" s="13" t="s">
        <v>84</v>
      </c>
      <c r="AW667" s="13" t="s">
        <v>30</v>
      </c>
      <c r="AX667" s="13" t="s">
        <v>74</v>
      </c>
      <c r="AY667" s="216" t="s">
        <v>125</v>
      </c>
    </row>
    <row r="668" spans="1:65" s="13" customFormat="1">
      <c r="B668" s="206"/>
      <c r="C668" s="207"/>
      <c r="D668" s="191" t="s">
        <v>135</v>
      </c>
      <c r="E668" s="208" t="s">
        <v>1</v>
      </c>
      <c r="F668" s="209" t="s">
        <v>1645</v>
      </c>
      <c r="G668" s="207"/>
      <c r="H668" s="210">
        <v>0.72799999999999998</v>
      </c>
      <c r="I668" s="211"/>
      <c r="J668" s="207"/>
      <c r="K668" s="207"/>
      <c r="L668" s="212"/>
      <c r="M668" s="213"/>
      <c r="N668" s="214"/>
      <c r="O668" s="214"/>
      <c r="P668" s="214"/>
      <c r="Q668" s="214"/>
      <c r="R668" s="214"/>
      <c r="S668" s="214"/>
      <c r="T668" s="215"/>
      <c r="AT668" s="216" t="s">
        <v>135</v>
      </c>
      <c r="AU668" s="216" t="s">
        <v>82</v>
      </c>
      <c r="AV668" s="13" t="s">
        <v>84</v>
      </c>
      <c r="AW668" s="13" t="s">
        <v>30</v>
      </c>
      <c r="AX668" s="13" t="s">
        <v>74</v>
      </c>
      <c r="AY668" s="216" t="s">
        <v>125</v>
      </c>
    </row>
    <row r="669" spans="1:65" s="13" customFormat="1">
      <c r="B669" s="206"/>
      <c r="C669" s="207"/>
      <c r="D669" s="191" t="s">
        <v>135</v>
      </c>
      <c r="E669" s="208" t="s">
        <v>1</v>
      </c>
      <c r="F669" s="209" t="s">
        <v>1646</v>
      </c>
      <c r="G669" s="207"/>
      <c r="H669" s="210">
        <v>72.652000000000001</v>
      </c>
      <c r="I669" s="211"/>
      <c r="J669" s="207"/>
      <c r="K669" s="207"/>
      <c r="L669" s="212"/>
      <c r="M669" s="213"/>
      <c r="N669" s="214"/>
      <c r="O669" s="214"/>
      <c r="P669" s="214"/>
      <c r="Q669" s="214"/>
      <c r="R669" s="214"/>
      <c r="S669" s="214"/>
      <c r="T669" s="215"/>
      <c r="AT669" s="216" t="s">
        <v>135</v>
      </c>
      <c r="AU669" s="216" t="s">
        <v>82</v>
      </c>
      <c r="AV669" s="13" t="s">
        <v>84</v>
      </c>
      <c r="AW669" s="13" t="s">
        <v>30</v>
      </c>
      <c r="AX669" s="13" t="s">
        <v>74</v>
      </c>
      <c r="AY669" s="216" t="s">
        <v>125</v>
      </c>
    </row>
    <row r="670" spans="1:65" s="13" customFormat="1">
      <c r="B670" s="206"/>
      <c r="C670" s="207"/>
      <c r="D670" s="191" t="s">
        <v>135</v>
      </c>
      <c r="E670" s="208" t="s">
        <v>1</v>
      </c>
      <c r="F670" s="209" t="s">
        <v>1647</v>
      </c>
      <c r="G670" s="207"/>
      <c r="H670" s="210">
        <v>0.34799999999999998</v>
      </c>
      <c r="I670" s="211"/>
      <c r="J670" s="207"/>
      <c r="K670" s="207"/>
      <c r="L670" s="212"/>
      <c r="M670" s="213"/>
      <c r="N670" s="214"/>
      <c r="O670" s="214"/>
      <c r="P670" s="214"/>
      <c r="Q670" s="214"/>
      <c r="R670" s="214"/>
      <c r="S670" s="214"/>
      <c r="T670" s="215"/>
      <c r="AT670" s="216" t="s">
        <v>135</v>
      </c>
      <c r="AU670" s="216" t="s">
        <v>82</v>
      </c>
      <c r="AV670" s="13" t="s">
        <v>84</v>
      </c>
      <c r="AW670" s="13" t="s">
        <v>30</v>
      </c>
      <c r="AX670" s="13" t="s">
        <v>74</v>
      </c>
      <c r="AY670" s="216" t="s">
        <v>125</v>
      </c>
    </row>
    <row r="671" spans="1:65" s="14" customFormat="1">
      <c r="B671" s="217"/>
      <c r="C671" s="218"/>
      <c r="D671" s="191" t="s">
        <v>135</v>
      </c>
      <c r="E671" s="219" t="s">
        <v>1</v>
      </c>
      <c r="F671" s="220" t="s">
        <v>138</v>
      </c>
      <c r="G671" s="218"/>
      <c r="H671" s="221">
        <v>139</v>
      </c>
      <c r="I671" s="222"/>
      <c r="J671" s="218"/>
      <c r="K671" s="218"/>
      <c r="L671" s="223"/>
      <c r="M671" s="224"/>
      <c r="N671" s="225"/>
      <c r="O671" s="225"/>
      <c r="P671" s="225"/>
      <c r="Q671" s="225"/>
      <c r="R671" s="225"/>
      <c r="S671" s="225"/>
      <c r="T671" s="226"/>
      <c r="AT671" s="227" t="s">
        <v>135</v>
      </c>
      <c r="AU671" s="227" t="s">
        <v>82</v>
      </c>
      <c r="AV671" s="14" t="s">
        <v>132</v>
      </c>
      <c r="AW671" s="14" t="s">
        <v>30</v>
      </c>
      <c r="AX671" s="14" t="s">
        <v>82</v>
      </c>
      <c r="AY671" s="227" t="s">
        <v>125</v>
      </c>
    </row>
    <row r="672" spans="1:65" s="2" customFormat="1" ht="24.2" customHeight="1">
      <c r="A672" s="33"/>
      <c r="B672" s="34"/>
      <c r="C672" s="228" t="s">
        <v>564</v>
      </c>
      <c r="D672" s="228" t="s">
        <v>769</v>
      </c>
      <c r="E672" s="229" t="s">
        <v>913</v>
      </c>
      <c r="F672" s="230" t="s">
        <v>914</v>
      </c>
      <c r="G672" s="231" t="s">
        <v>858</v>
      </c>
      <c r="H672" s="232">
        <v>1.8260000000000001</v>
      </c>
      <c r="I672" s="233"/>
      <c r="J672" s="234">
        <f>ROUND(I672*H672,2)</f>
        <v>0</v>
      </c>
      <c r="K672" s="230" t="s">
        <v>130</v>
      </c>
      <c r="L672" s="38"/>
      <c r="M672" s="235" t="s">
        <v>1</v>
      </c>
      <c r="N672" s="236" t="s">
        <v>39</v>
      </c>
      <c r="O672" s="70"/>
      <c r="P672" s="187">
        <f>O672*H672</f>
        <v>0</v>
      </c>
      <c r="Q672" s="187">
        <v>0</v>
      </c>
      <c r="R672" s="187">
        <f>Q672*H672</f>
        <v>0</v>
      </c>
      <c r="S672" s="187">
        <v>0</v>
      </c>
      <c r="T672" s="188">
        <f>S672*H672</f>
        <v>0</v>
      </c>
      <c r="U672" s="33"/>
      <c r="V672" s="33"/>
      <c r="W672" s="33"/>
      <c r="X672" s="33"/>
      <c r="Y672" s="33"/>
      <c r="Z672" s="33"/>
      <c r="AA672" s="33"/>
      <c r="AB672" s="33"/>
      <c r="AC672" s="33"/>
      <c r="AD672" s="33"/>
      <c r="AE672" s="33"/>
      <c r="AR672" s="189" t="s">
        <v>132</v>
      </c>
      <c r="AT672" s="189" t="s">
        <v>769</v>
      </c>
      <c r="AU672" s="189" t="s">
        <v>82</v>
      </c>
      <c r="AY672" s="16" t="s">
        <v>125</v>
      </c>
      <c r="BE672" s="190">
        <f>IF(N672="základní",J672,0)</f>
        <v>0</v>
      </c>
      <c r="BF672" s="190">
        <f>IF(N672="snížená",J672,0)</f>
        <v>0</v>
      </c>
      <c r="BG672" s="190">
        <f>IF(N672="zákl. přenesená",J672,0)</f>
        <v>0</v>
      </c>
      <c r="BH672" s="190">
        <f>IF(N672="sníž. přenesená",J672,0)</f>
        <v>0</v>
      </c>
      <c r="BI672" s="190">
        <f>IF(N672="nulová",J672,0)</f>
        <v>0</v>
      </c>
      <c r="BJ672" s="16" t="s">
        <v>82</v>
      </c>
      <c r="BK672" s="190">
        <f>ROUND(I672*H672,2)</f>
        <v>0</v>
      </c>
      <c r="BL672" s="16" t="s">
        <v>132</v>
      </c>
      <c r="BM672" s="189" t="s">
        <v>1648</v>
      </c>
    </row>
    <row r="673" spans="1:65" s="2" customFormat="1" ht="78">
      <c r="A673" s="33"/>
      <c r="B673" s="34"/>
      <c r="C673" s="35"/>
      <c r="D673" s="191" t="s">
        <v>134</v>
      </c>
      <c r="E673" s="35"/>
      <c r="F673" s="192" t="s">
        <v>916</v>
      </c>
      <c r="G673" s="35"/>
      <c r="H673" s="35"/>
      <c r="I673" s="193"/>
      <c r="J673" s="35"/>
      <c r="K673" s="35"/>
      <c r="L673" s="38"/>
      <c r="M673" s="194"/>
      <c r="N673" s="195"/>
      <c r="O673" s="70"/>
      <c r="P673" s="70"/>
      <c r="Q673" s="70"/>
      <c r="R673" s="70"/>
      <c r="S673" s="70"/>
      <c r="T673" s="71"/>
      <c r="U673" s="33"/>
      <c r="V673" s="33"/>
      <c r="W673" s="33"/>
      <c r="X673" s="33"/>
      <c r="Y673" s="33"/>
      <c r="Z673" s="33"/>
      <c r="AA673" s="33"/>
      <c r="AB673" s="33"/>
      <c r="AC673" s="33"/>
      <c r="AD673" s="33"/>
      <c r="AE673" s="33"/>
      <c r="AT673" s="16" t="s">
        <v>134</v>
      </c>
      <c r="AU673" s="16" t="s">
        <v>82</v>
      </c>
    </row>
    <row r="674" spans="1:65" s="12" customFormat="1">
      <c r="B674" s="196"/>
      <c r="C674" s="197"/>
      <c r="D674" s="191" t="s">
        <v>135</v>
      </c>
      <c r="E674" s="198" t="s">
        <v>1</v>
      </c>
      <c r="F674" s="199" t="s">
        <v>1573</v>
      </c>
      <c r="G674" s="197"/>
      <c r="H674" s="198" t="s">
        <v>1</v>
      </c>
      <c r="I674" s="200"/>
      <c r="J674" s="197"/>
      <c r="K674" s="197"/>
      <c r="L674" s="201"/>
      <c r="M674" s="202"/>
      <c r="N674" s="203"/>
      <c r="O674" s="203"/>
      <c r="P674" s="203"/>
      <c r="Q674" s="203"/>
      <c r="R674" s="203"/>
      <c r="S674" s="203"/>
      <c r="T674" s="204"/>
      <c r="AT674" s="205" t="s">
        <v>135</v>
      </c>
      <c r="AU674" s="205" t="s">
        <v>82</v>
      </c>
      <c r="AV674" s="12" t="s">
        <v>82</v>
      </c>
      <c r="AW674" s="12" t="s">
        <v>30</v>
      </c>
      <c r="AX674" s="12" t="s">
        <v>74</v>
      </c>
      <c r="AY674" s="205" t="s">
        <v>125</v>
      </c>
    </row>
    <row r="675" spans="1:65" s="13" customFormat="1">
      <c r="B675" s="206"/>
      <c r="C675" s="207"/>
      <c r="D675" s="191" t="s">
        <v>135</v>
      </c>
      <c r="E675" s="208" t="s">
        <v>1</v>
      </c>
      <c r="F675" s="209" t="s">
        <v>1610</v>
      </c>
      <c r="G675" s="207"/>
      <c r="H675" s="210">
        <v>0.79600000000000004</v>
      </c>
      <c r="I675" s="211"/>
      <c r="J675" s="207"/>
      <c r="K675" s="207"/>
      <c r="L675" s="212"/>
      <c r="M675" s="213"/>
      <c r="N675" s="214"/>
      <c r="O675" s="214"/>
      <c r="P675" s="214"/>
      <c r="Q675" s="214"/>
      <c r="R675" s="214"/>
      <c r="S675" s="214"/>
      <c r="T675" s="215"/>
      <c r="AT675" s="216" t="s">
        <v>135</v>
      </c>
      <c r="AU675" s="216" t="s">
        <v>82</v>
      </c>
      <c r="AV675" s="13" t="s">
        <v>84</v>
      </c>
      <c r="AW675" s="13" t="s">
        <v>30</v>
      </c>
      <c r="AX675" s="13" t="s">
        <v>74</v>
      </c>
      <c r="AY675" s="216" t="s">
        <v>125</v>
      </c>
    </row>
    <row r="676" spans="1:65" s="12" customFormat="1">
      <c r="B676" s="196"/>
      <c r="C676" s="197"/>
      <c r="D676" s="191" t="s">
        <v>135</v>
      </c>
      <c r="E676" s="198" t="s">
        <v>1</v>
      </c>
      <c r="F676" s="199" t="s">
        <v>1649</v>
      </c>
      <c r="G676" s="197"/>
      <c r="H676" s="198" t="s">
        <v>1</v>
      </c>
      <c r="I676" s="200"/>
      <c r="J676" s="197"/>
      <c r="K676" s="197"/>
      <c r="L676" s="201"/>
      <c r="M676" s="202"/>
      <c r="N676" s="203"/>
      <c r="O676" s="203"/>
      <c r="P676" s="203"/>
      <c r="Q676" s="203"/>
      <c r="R676" s="203"/>
      <c r="S676" s="203"/>
      <c r="T676" s="204"/>
      <c r="AT676" s="205" t="s">
        <v>135</v>
      </c>
      <c r="AU676" s="205" t="s">
        <v>82</v>
      </c>
      <c r="AV676" s="12" t="s">
        <v>82</v>
      </c>
      <c r="AW676" s="12" t="s">
        <v>30</v>
      </c>
      <c r="AX676" s="12" t="s">
        <v>74</v>
      </c>
      <c r="AY676" s="205" t="s">
        <v>125</v>
      </c>
    </row>
    <row r="677" spans="1:65" s="13" customFormat="1">
      <c r="B677" s="206"/>
      <c r="C677" s="207"/>
      <c r="D677" s="191" t="s">
        <v>135</v>
      </c>
      <c r="E677" s="208" t="s">
        <v>1</v>
      </c>
      <c r="F677" s="209" t="s">
        <v>1650</v>
      </c>
      <c r="G677" s="207"/>
      <c r="H677" s="210">
        <v>0.14399999999999999</v>
      </c>
      <c r="I677" s="211"/>
      <c r="J677" s="207"/>
      <c r="K677" s="207"/>
      <c r="L677" s="212"/>
      <c r="M677" s="213"/>
      <c r="N677" s="214"/>
      <c r="O677" s="214"/>
      <c r="P677" s="214"/>
      <c r="Q677" s="214"/>
      <c r="R677" s="214"/>
      <c r="S677" s="214"/>
      <c r="T677" s="215"/>
      <c r="AT677" s="216" t="s">
        <v>135</v>
      </c>
      <c r="AU677" s="216" t="s">
        <v>82</v>
      </c>
      <c r="AV677" s="13" t="s">
        <v>84</v>
      </c>
      <c r="AW677" s="13" t="s">
        <v>30</v>
      </c>
      <c r="AX677" s="13" t="s">
        <v>74</v>
      </c>
      <c r="AY677" s="216" t="s">
        <v>125</v>
      </c>
    </row>
    <row r="678" spans="1:65" s="12" customFormat="1">
      <c r="B678" s="196"/>
      <c r="C678" s="197"/>
      <c r="D678" s="191" t="s">
        <v>135</v>
      </c>
      <c r="E678" s="198" t="s">
        <v>1</v>
      </c>
      <c r="F678" s="199" t="s">
        <v>1581</v>
      </c>
      <c r="G678" s="197"/>
      <c r="H678" s="198" t="s">
        <v>1</v>
      </c>
      <c r="I678" s="200"/>
      <c r="J678" s="197"/>
      <c r="K678" s="197"/>
      <c r="L678" s="201"/>
      <c r="M678" s="202"/>
      <c r="N678" s="203"/>
      <c r="O678" s="203"/>
      <c r="P678" s="203"/>
      <c r="Q678" s="203"/>
      <c r="R678" s="203"/>
      <c r="S678" s="203"/>
      <c r="T678" s="204"/>
      <c r="AT678" s="205" t="s">
        <v>135</v>
      </c>
      <c r="AU678" s="205" t="s">
        <v>82</v>
      </c>
      <c r="AV678" s="12" t="s">
        <v>82</v>
      </c>
      <c r="AW678" s="12" t="s">
        <v>30</v>
      </c>
      <c r="AX678" s="12" t="s">
        <v>74</v>
      </c>
      <c r="AY678" s="205" t="s">
        <v>125</v>
      </c>
    </row>
    <row r="679" spans="1:65" s="13" customFormat="1">
      <c r="B679" s="206"/>
      <c r="C679" s="207"/>
      <c r="D679" s="191" t="s">
        <v>135</v>
      </c>
      <c r="E679" s="208" t="s">
        <v>1</v>
      </c>
      <c r="F679" s="209" t="s">
        <v>1611</v>
      </c>
      <c r="G679" s="207"/>
      <c r="H679" s="210">
        <v>0.88600000000000001</v>
      </c>
      <c r="I679" s="211"/>
      <c r="J679" s="207"/>
      <c r="K679" s="207"/>
      <c r="L679" s="212"/>
      <c r="M679" s="213"/>
      <c r="N679" s="214"/>
      <c r="O679" s="214"/>
      <c r="P679" s="214"/>
      <c r="Q679" s="214"/>
      <c r="R679" s="214"/>
      <c r="S679" s="214"/>
      <c r="T679" s="215"/>
      <c r="AT679" s="216" t="s">
        <v>135</v>
      </c>
      <c r="AU679" s="216" t="s">
        <v>82</v>
      </c>
      <c r="AV679" s="13" t="s">
        <v>84</v>
      </c>
      <c r="AW679" s="13" t="s">
        <v>30</v>
      </c>
      <c r="AX679" s="13" t="s">
        <v>74</v>
      </c>
      <c r="AY679" s="216" t="s">
        <v>125</v>
      </c>
    </row>
    <row r="680" spans="1:65" s="14" customFormat="1">
      <c r="B680" s="217"/>
      <c r="C680" s="218"/>
      <c r="D680" s="191" t="s">
        <v>135</v>
      </c>
      <c r="E680" s="219" t="s">
        <v>1</v>
      </c>
      <c r="F680" s="220" t="s">
        <v>138</v>
      </c>
      <c r="G680" s="218"/>
      <c r="H680" s="221">
        <v>1.8260000000000001</v>
      </c>
      <c r="I680" s="222"/>
      <c r="J680" s="218"/>
      <c r="K680" s="218"/>
      <c r="L680" s="223"/>
      <c r="M680" s="224"/>
      <c r="N680" s="225"/>
      <c r="O680" s="225"/>
      <c r="P680" s="225"/>
      <c r="Q680" s="225"/>
      <c r="R680" s="225"/>
      <c r="S680" s="225"/>
      <c r="T680" s="226"/>
      <c r="AT680" s="227" t="s">
        <v>135</v>
      </c>
      <c r="AU680" s="227" t="s">
        <v>82</v>
      </c>
      <c r="AV680" s="14" t="s">
        <v>132</v>
      </c>
      <c r="AW680" s="14" t="s">
        <v>30</v>
      </c>
      <c r="AX680" s="14" t="s">
        <v>82</v>
      </c>
      <c r="AY680" s="227" t="s">
        <v>125</v>
      </c>
    </row>
    <row r="681" spans="1:65" s="2" customFormat="1" ht="24.2" customHeight="1">
      <c r="A681" s="33"/>
      <c r="B681" s="34"/>
      <c r="C681" s="228" t="s">
        <v>568</v>
      </c>
      <c r="D681" s="228" t="s">
        <v>769</v>
      </c>
      <c r="E681" s="229" t="s">
        <v>920</v>
      </c>
      <c r="F681" s="230" t="s">
        <v>921</v>
      </c>
      <c r="G681" s="231" t="s">
        <v>129</v>
      </c>
      <c r="H681" s="232">
        <v>776.22199999999998</v>
      </c>
      <c r="I681" s="233"/>
      <c r="J681" s="234">
        <f>ROUND(I681*H681,2)</f>
        <v>0</v>
      </c>
      <c r="K681" s="230" t="s">
        <v>130</v>
      </c>
      <c r="L681" s="38"/>
      <c r="M681" s="235" t="s">
        <v>1</v>
      </c>
      <c r="N681" s="236" t="s">
        <v>39</v>
      </c>
      <c r="O681" s="70"/>
      <c r="P681" s="187">
        <f>O681*H681</f>
        <v>0</v>
      </c>
      <c r="Q681" s="187">
        <v>0</v>
      </c>
      <c r="R681" s="187">
        <f>Q681*H681</f>
        <v>0</v>
      </c>
      <c r="S681" s="187">
        <v>0</v>
      </c>
      <c r="T681" s="188">
        <f>S681*H681</f>
        <v>0</v>
      </c>
      <c r="U681" s="33"/>
      <c r="V681" s="33"/>
      <c r="W681" s="33"/>
      <c r="X681" s="33"/>
      <c r="Y681" s="33"/>
      <c r="Z681" s="33"/>
      <c r="AA681" s="33"/>
      <c r="AB681" s="33"/>
      <c r="AC681" s="33"/>
      <c r="AD681" s="33"/>
      <c r="AE681" s="33"/>
      <c r="AR681" s="189" t="s">
        <v>132</v>
      </c>
      <c r="AT681" s="189" t="s">
        <v>769</v>
      </c>
      <c r="AU681" s="189" t="s">
        <v>82</v>
      </c>
      <c r="AY681" s="16" t="s">
        <v>125</v>
      </c>
      <c r="BE681" s="190">
        <f>IF(N681="základní",J681,0)</f>
        <v>0</v>
      </c>
      <c r="BF681" s="190">
        <f>IF(N681="snížená",J681,0)</f>
        <v>0</v>
      </c>
      <c r="BG681" s="190">
        <f>IF(N681="zákl. přenesená",J681,0)</f>
        <v>0</v>
      </c>
      <c r="BH681" s="190">
        <f>IF(N681="sníž. přenesená",J681,0)</f>
        <v>0</v>
      </c>
      <c r="BI681" s="190">
        <f>IF(N681="nulová",J681,0)</f>
        <v>0</v>
      </c>
      <c r="BJ681" s="16" t="s">
        <v>82</v>
      </c>
      <c r="BK681" s="190">
        <f>ROUND(I681*H681,2)</f>
        <v>0</v>
      </c>
      <c r="BL681" s="16" t="s">
        <v>132</v>
      </c>
      <c r="BM681" s="189" t="s">
        <v>1651</v>
      </c>
    </row>
    <row r="682" spans="1:65" s="2" customFormat="1" ht="87.75">
      <c r="A682" s="33"/>
      <c r="B682" s="34"/>
      <c r="C682" s="35"/>
      <c r="D682" s="191" t="s">
        <v>134</v>
      </c>
      <c r="E682" s="35"/>
      <c r="F682" s="192" t="s">
        <v>923</v>
      </c>
      <c r="G682" s="35"/>
      <c r="H682" s="35"/>
      <c r="I682" s="193"/>
      <c r="J682" s="35"/>
      <c r="K682" s="35"/>
      <c r="L682" s="38"/>
      <c r="M682" s="194"/>
      <c r="N682" s="195"/>
      <c r="O682" s="70"/>
      <c r="P682" s="70"/>
      <c r="Q682" s="70"/>
      <c r="R682" s="70"/>
      <c r="S682" s="70"/>
      <c r="T682" s="71"/>
      <c r="U682" s="33"/>
      <c r="V682" s="33"/>
      <c r="W682" s="33"/>
      <c r="X682" s="33"/>
      <c r="Y682" s="33"/>
      <c r="Z682" s="33"/>
      <c r="AA682" s="33"/>
      <c r="AB682" s="33"/>
      <c r="AC682" s="33"/>
      <c r="AD682" s="33"/>
      <c r="AE682" s="33"/>
      <c r="AT682" s="16" t="s">
        <v>134</v>
      </c>
      <c r="AU682" s="16" t="s">
        <v>82</v>
      </c>
    </row>
    <row r="683" spans="1:65" s="12" customFormat="1">
      <c r="B683" s="196"/>
      <c r="C683" s="197"/>
      <c r="D683" s="191" t="s">
        <v>135</v>
      </c>
      <c r="E683" s="198" t="s">
        <v>1</v>
      </c>
      <c r="F683" s="199" t="s">
        <v>1511</v>
      </c>
      <c r="G683" s="197"/>
      <c r="H683" s="198" t="s">
        <v>1</v>
      </c>
      <c r="I683" s="200"/>
      <c r="J683" s="197"/>
      <c r="K683" s="197"/>
      <c r="L683" s="201"/>
      <c r="M683" s="202"/>
      <c r="N683" s="203"/>
      <c r="O683" s="203"/>
      <c r="P683" s="203"/>
      <c r="Q683" s="203"/>
      <c r="R683" s="203"/>
      <c r="S683" s="203"/>
      <c r="T683" s="204"/>
      <c r="AT683" s="205" t="s">
        <v>135</v>
      </c>
      <c r="AU683" s="205" t="s">
        <v>82</v>
      </c>
      <c r="AV683" s="12" t="s">
        <v>82</v>
      </c>
      <c r="AW683" s="12" t="s">
        <v>30</v>
      </c>
      <c r="AX683" s="12" t="s">
        <v>74</v>
      </c>
      <c r="AY683" s="205" t="s">
        <v>125</v>
      </c>
    </row>
    <row r="684" spans="1:65" s="13" customFormat="1">
      <c r="B684" s="206"/>
      <c r="C684" s="207"/>
      <c r="D684" s="191" t="s">
        <v>135</v>
      </c>
      <c r="E684" s="208" t="s">
        <v>1</v>
      </c>
      <c r="F684" s="209" t="s">
        <v>1652</v>
      </c>
      <c r="G684" s="207"/>
      <c r="H684" s="210">
        <v>99.691999999999993</v>
      </c>
      <c r="I684" s="211"/>
      <c r="J684" s="207"/>
      <c r="K684" s="207"/>
      <c r="L684" s="212"/>
      <c r="M684" s="213"/>
      <c r="N684" s="214"/>
      <c r="O684" s="214"/>
      <c r="P684" s="214"/>
      <c r="Q684" s="214"/>
      <c r="R684" s="214"/>
      <c r="S684" s="214"/>
      <c r="T684" s="215"/>
      <c r="AT684" s="216" t="s">
        <v>135</v>
      </c>
      <c r="AU684" s="216" t="s">
        <v>82</v>
      </c>
      <c r="AV684" s="13" t="s">
        <v>84</v>
      </c>
      <c r="AW684" s="13" t="s">
        <v>30</v>
      </c>
      <c r="AX684" s="13" t="s">
        <v>74</v>
      </c>
      <c r="AY684" s="216" t="s">
        <v>125</v>
      </c>
    </row>
    <row r="685" spans="1:65" s="12" customFormat="1">
      <c r="B685" s="196"/>
      <c r="C685" s="197"/>
      <c r="D685" s="191" t="s">
        <v>135</v>
      </c>
      <c r="E685" s="198" t="s">
        <v>1</v>
      </c>
      <c r="F685" s="199" t="s">
        <v>1577</v>
      </c>
      <c r="G685" s="197"/>
      <c r="H685" s="198" t="s">
        <v>1</v>
      </c>
      <c r="I685" s="200"/>
      <c r="J685" s="197"/>
      <c r="K685" s="197"/>
      <c r="L685" s="201"/>
      <c r="M685" s="202"/>
      <c r="N685" s="203"/>
      <c r="O685" s="203"/>
      <c r="P685" s="203"/>
      <c r="Q685" s="203"/>
      <c r="R685" s="203"/>
      <c r="S685" s="203"/>
      <c r="T685" s="204"/>
      <c r="AT685" s="205" t="s">
        <v>135</v>
      </c>
      <c r="AU685" s="205" t="s">
        <v>82</v>
      </c>
      <c r="AV685" s="12" t="s">
        <v>82</v>
      </c>
      <c r="AW685" s="12" t="s">
        <v>30</v>
      </c>
      <c r="AX685" s="12" t="s">
        <v>74</v>
      </c>
      <c r="AY685" s="205" t="s">
        <v>125</v>
      </c>
    </row>
    <row r="686" spans="1:65" s="13" customFormat="1">
      <c r="B686" s="206"/>
      <c r="C686" s="207"/>
      <c r="D686" s="191" t="s">
        <v>135</v>
      </c>
      <c r="E686" s="208" t="s">
        <v>1</v>
      </c>
      <c r="F686" s="209" t="s">
        <v>1653</v>
      </c>
      <c r="G686" s="207"/>
      <c r="H686" s="210">
        <v>14</v>
      </c>
      <c r="I686" s="211"/>
      <c r="J686" s="207"/>
      <c r="K686" s="207"/>
      <c r="L686" s="212"/>
      <c r="M686" s="213"/>
      <c r="N686" s="214"/>
      <c r="O686" s="214"/>
      <c r="P686" s="214"/>
      <c r="Q686" s="214"/>
      <c r="R686" s="214"/>
      <c r="S686" s="214"/>
      <c r="T686" s="215"/>
      <c r="AT686" s="216" t="s">
        <v>135</v>
      </c>
      <c r="AU686" s="216" t="s">
        <v>82</v>
      </c>
      <c r="AV686" s="13" t="s">
        <v>84</v>
      </c>
      <c r="AW686" s="13" t="s">
        <v>30</v>
      </c>
      <c r="AX686" s="13" t="s">
        <v>74</v>
      </c>
      <c r="AY686" s="216" t="s">
        <v>125</v>
      </c>
    </row>
    <row r="687" spans="1:65" s="12" customFormat="1">
      <c r="B687" s="196"/>
      <c r="C687" s="197"/>
      <c r="D687" s="191" t="s">
        <v>135</v>
      </c>
      <c r="E687" s="198" t="s">
        <v>1</v>
      </c>
      <c r="F687" s="199" t="s">
        <v>1579</v>
      </c>
      <c r="G687" s="197"/>
      <c r="H687" s="198" t="s">
        <v>1</v>
      </c>
      <c r="I687" s="200"/>
      <c r="J687" s="197"/>
      <c r="K687" s="197"/>
      <c r="L687" s="201"/>
      <c r="M687" s="202"/>
      <c r="N687" s="203"/>
      <c r="O687" s="203"/>
      <c r="P687" s="203"/>
      <c r="Q687" s="203"/>
      <c r="R687" s="203"/>
      <c r="S687" s="203"/>
      <c r="T687" s="204"/>
      <c r="AT687" s="205" t="s">
        <v>135</v>
      </c>
      <c r="AU687" s="205" t="s">
        <v>82</v>
      </c>
      <c r="AV687" s="12" t="s">
        <v>82</v>
      </c>
      <c r="AW687" s="12" t="s">
        <v>30</v>
      </c>
      <c r="AX687" s="12" t="s">
        <v>74</v>
      </c>
      <c r="AY687" s="205" t="s">
        <v>125</v>
      </c>
    </row>
    <row r="688" spans="1:65" s="13" customFormat="1">
      <c r="B688" s="206"/>
      <c r="C688" s="207"/>
      <c r="D688" s="191" t="s">
        <v>135</v>
      </c>
      <c r="E688" s="208" t="s">
        <v>1</v>
      </c>
      <c r="F688" s="209" t="s">
        <v>1654</v>
      </c>
      <c r="G688" s="207"/>
      <c r="H688" s="210">
        <v>10</v>
      </c>
      <c r="I688" s="211"/>
      <c r="J688" s="207"/>
      <c r="K688" s="207"/>
      <c r="L688" s="212"/>
      <c r="M688" s="213"/>
      <c r="N688" s="214"/>
      <c r="O688" s="214"/>
      <c r="P688" s="214"/>
      <c r="Q688" s="214"/>
      <c r="R688" s="214"/>
      <c r="S688" s="214"/>
      <c r="T688" s="215"/>
      <c r="AT688" s="216" t="s">
        <v>135</v>
      </c>
      <c r="AU688" s="216" t="s">
        <v>82</v>
      </c>
      <c r="AV688" s="13" t="s">
        <v>84</v>
      </c>
      <c r="AW688" s="13" t="s">
        <v>30</v>
      </c>
      <c r="AX688" s="13" t="s">
        <v>74</v>
      </c>
      <c r="AY688" s="216" t="s">
        <v>125</v>
      </c>
    </row>
    <row r="689" spans="1:65" s="12" customFormat="1">
      <c r="B689" s="196"/>
      <c r="C689" s="197"/>
      <c r="D689" s="191" t="s">
        <v>135</v>
      </c>
      <c r="E689" s="198" t="s">
        <v>1</v>
      </c>
      <c r="F689" s="199" t="s">
        <v>1655</v>
      </c>
      <c r="G689" s="197"/>
      <c r="H689" s="198" t="s">
        <v>1</v>
      </c>
      <c r="I689" s="200"/>
      <c r="J689" s="197"/>
      <c r="K689" s="197"/>
      <c r="L689" s="201"/>
      <c r="M689" s="202"/>
      <c r="N689" s="203"/>
      <c r="O689" s="203"/>
      <c r="P689" s="203"/>
      <c r="Q689" s="203"/>
      <c r="R689" s="203"/>
      <c r="S689" s="203"/>
      <c r="T689" s="204"/>
      <c r="AT689" s="205" t="s">
        <v>135</v>
      </c>
      <c r="AU689" s="205" t="s">
        <v>82</v>
      </c>
      <c r="AV689" s="12" t="s">
        <v>82</v>
      </c>
      <c r="AW689" s="12" t="s">
        <v>30</v>
      </c>
      <c r="AX689" s="12" t="s">
        <v>74</v>
      </c>
      <c r="AY689" s="205" t="s">
        <v>125</v>
      </c>
    </row>
    <row r="690" spans="1:65" s="13" customFormat="1">
      <c r="B690" s="206"/>
      <c r="C690" s="207"/>
      <c r="D690" s="191" t="s">
        <v>135</v>
      </c>
      <c r="E690" s="208" t="s">
        <v>1</v>
      </c>
      <c r="F690" s="209" t="s">
        <v>1656</v>
      </c>
      <c r="G690" s="207"/>
      <c r="H690" s="210">
        <v>250</v>
      </c>
      <c r="I690" s="211"/>
      <c r="J690" s="207"/>
      <c r="K690" s="207"/>
      <c r="L690" s="212"/>
      <c r="M690" s="213"/>
      <c r="N690" s="214"/>
      <c r="O690" s="214"/>
      <c r="P690" s="214"/>
      <c r="Q690" s="214"/>
      <c r="R690" s="214"/>
      <c r="S690" s="214"/>
      <c r="T690" s="215"/>
      <c r="AT690" s="216" t="s">
        <v>135</v>
      </c>
      <c r="AU690" s="216" t="s">
        <v>82</v>
      </c>
      <c r="AV690" s="13" t="s">
        <v>84</v>
      </c>
      <c r="AW690" s="13" t="s">
        <v>30</v>
      </c>
      <c r="AX690" s="13" t="s">
        <v>74</v>
      </c>
      <c r="AY690" s="216" t="s">
        <v>125</v>
      </c>
    </row>
    <row r="691" spans="1:65" s="12" customFormat="1">
      <c r="B691" s="196"/>
      <c r="C691" s="197"/>
      <c r="D691" s="191" t="s">
        <v>135</v>
      </c>
      <c r="E691" s="198" t="s">
        <v>1</v>
      </c>
      <c r="F691" s="199" t="s">
        <v>1583</v>
      </c>
      <c r="G691" s="197"/>
      <c r="H691" s="198" t="s">
        <v>1</v>
      </c>
      <c r="I691" s="200"/>
      <c r="J691" s="197"/>
      <c r="K691" s="197"/>
      <c r="L691" s="201"/>
      <c r="M691" s="202"/>
      <c r="N691" s="203"/>
      <c r="O691" s="203"/>
      <c r="P691" s="203"/>
      <c r="Q691" s="203"/>
      <c r="R691" s="203"/>
      <c r="S691" s="203"/>
      <c r="T691" s="204"/>
      <c r="AT691" s="205" t="s">
        <v>135</v>
      </c>
      <c r="AU691" s="205" t="s">
        <v>82</v>
      </c>
      <c r="AV691" s="12" t="s">
        <v>82</v>
      </c>
      <c r="AW691" s="12" t="s">
        <v>30</v>
      </c>
      <c r="AX691" s="12" t="s">
        <v>74</v>
      </c>
      <c r="AY691" s="205" t="s">
        <v>125</v>
      </c>
    </row>
    <row r="692" spans="1:65" s="13" customFormat="1">
      <c r="B692" s="206"/>
      <c r="C692" s="207"/>
      <c r="D692" s="191" t="s">
        <v>135</v>
      </c>
      <c r="E692" s="208" t="s">
        <v>1</v>
      </c>
      <c r="F692" s="209" t="s">
        <v>1657</v>
      </c>
      <c r="G692" s="207"/>
      <c r="H692" s="210">
        <v>348.92200000000003</v>
      </c>
      <c r="I692" s="211"/>
      <c r="J692" s="207"/>
      <c r="K692" s="207"/>
      <c r="L692" s="212"/>
      <c r="M692" s="213"/>
      <c r="N692" s="214"/>
      <c r="O692" s="214"/>
      <c r="P692" s="214"/>
      <c r="Q692" s="214"/>
      <c r="R692" s="214"/>
      <c r="S692" s="214"/>
      <c r="T692" s="215"/>
      <c r="AT692" s="216" t="s">
        <v>135</v>
      </c>
      <c r="AU692" s="216" t="s">
        <v>82</v>
      </c>
      <c r="AV692" s="13" t="s">
        <v>84</v>
      </c>
      <c r="AW692" s="13" t="s">
        <v>30</v>
      </c>
      <c r="AX692" s="13" t="s">
        <v>74</v>
      </c>
      <c r="AY692" s="216" t="s">
        <v>125</v>
      </c>
    </row>
    <row r="693" spans="1:65" s="12" customFormat="1">
      <c r="B693" s="196"/>
      <c r="C693" s="197"/>
      <c r="D693" s="191" t="s">
        <v>135</v>
      </c>
      <c r="E693" s="198" t="s">
        <v>1</v>
      </c>
      <c r="F693" s="199" t="s">
        <v>1459</v>
      </c>
      <c r="G693" s="197"/>
      <c r="H693" s="198" t="s">
        <v>1</v>
      </c>
      <c r="I693" s="200"/>
      <c r="J693" s="197"/>
      <c r="K693" s="197"/>
      <c r="L693" s="201"/>
      <c r="M693" s="202"/>
      <c r="N693" s="203"/>
      <c r="O693" s="203"/>
      <c r="P693" s="203"/>
      <c r="Q693" s="203"/>
      <c r="R693" s="203"/>
      <c r="S693" s="203"/>
      <c r="T693" s="204"/>
      <c r="AT693" s="205" t="s">
        <v>135</v>
      </c>
      <c r="AU693" s="205" t="s">
        <v>82</v>
      </c>
      <c r="AV693" s="12" t="s">
        <v>82</v>
      </c>
      <c r="AW693" s="12" t="s">
        <v>30</v>
      </c>
      <c r="AX693" s="12" t="s">
        <v>74</v>
      </c>
      <c r="AY693" s="205" t="s">
        <v>125</v>
      </c>
    </row>
    <row r="694" spans="1:65" s="13" customFormat="1">
      <c r="B694" s="206"/>
      <c r="C694" s="207"/>
      <c r="D694" s="191" t="s">
        <v>135</v>
      </c>
      <c r="E694" s="208" t="s">
        <v>1</v>
      </c>
      <c r="F694" s="209" t="s">
        <v>1658</v>
      </c>
      <c r="G694" s="207"/>
      <c r="H694" s="210">
        <v>53.607999999999997</v>
      </c>
      <c r="I694" s="211"/>
      <c r="J694" s="207"/>
      <c r="K694" s="207"/>
      <c r="L694" s="212"/>
      <c r="M694" s="213"/>
      <c r="N694" s="214"/>
      <c r="O694" s="214"/>
      <c r="P694" s="214"/>
      <c r="Q694" s="214"/>
      <c r="R694" s="214"/>
      <c r="S694" s="214"/>
      <c r="T694" s="215"/>
      <c r="AT694" s="216" t="s">
        <v>135</v>
      </c>
      <c r="AU694" s="216" t="s">
        <v>82</v>
      </c>
      <c r="AV694" s="13" t="s">
        <v>84</v>
      </c>
      <c r="AW694" s="13" t="s">
        <v>30</v>
      </c>
      <c r="AX694" s="13" t="s">
        <v>74</v>
      </c>
      <c r="AY694" s="216" t="s">
        <v>125</v>
      </c>
    </row>
    <row r="695" spans="1:65" s="14" customFormat="1">
      <c r="B695" s="217"/>
      <c r="C695" s="218"/>
      <c r="D695" s="191" t="s">
        <v>135</v>
      </c>
      <c r="E695" s="219" t="s">
        <v>1</v>
      </c>
      <c r="F695" s="220" t="s">
        <v>138</v>
      </c>
      <c r="G695" s="218"/>
      <c r="H695" s="221">
        <v>776.22199999999998</v>
      </c>
      <c r="I695" s="222"/>
      <c r="J695" s="218"/>
      <c r="K695" s="218"/>
      <c r="L695" s="223"/>
      <c r="M695" s="224"/>
      <c r="N695" s="225"/>
      <c r="O695" s="225"/>
      <c r="P695" s="225"/>
      <c r="Q695" s="225"/>
      <c r="R695" s="225"/>
      <c r="S695" s="225"/>
      <c r="T695" s="226"/>
      <c r="AT695" s="227" t="s">
        <v>135</v>
      </c>
      <c r="AU695" s="227" t="s">
        <v>82</v>
      </c>
      <c r="AV695" s="14" t="s">
        <v>132</v>
      </c>
      <c r="AW695" s="14" t="s">
        <v>30</v>
      </c>
      <c r="AX695" s="14" t="s">
        <v>82</v>
      </c>
      <c r="AY695" s="227" t="s">
        <v>125</v>
      </c>
    </row>
    <row r="696" spans="1:65" s="2" customFormat="1" ht="24.2" customHeight="1">
      <c r="A696" s="33"/>
      <c r="B696" s="34"/>
      <c r="C696" s="228" t="s">
        <v>572</v>
      </c>
      <c r="D696" s="228" t="s">
        <v>769</v>
      </c>
      <c r="E696" s="229" t="s">
        <v>929</v>
      </c>
      <c r="F696" s="230" t="s">
        <v>930</v>
      </c>
      <c r="G696" s="231" t="s">
        <v>858</v>
      </c>
      <c r="H696" s="232">
        <v>1.8260000000000001</v>
      </c>
      <c r="I696" s="233"/>
      <c r="J696" s="234">
        <f>ROUND(I696*H696,2)</f>
        <v>0</v>
      </c>
      <c r="K696" s="230" t="s">
        <v>130</v>
      </c>
      <c r="L696" s="38"/>
      <c r="M696" s="235" t="s">
        <v>1</v>
      </c>
      <c r="N696" s="236" t="s">
        <v>39</v>
      </c>
      <c r="O696" s="70"/>
      <c r="P696" s="187">
        <f>O696*H696</f>
        <v>0</v>
      </c>
      <c r="Q696" s="187">
        <v>0</v>
      </c>
      <c r="R696" s="187">
        <f>Q696*H696</f>
        <v>0</v>
      </c>
      <c r="S696" s="187">
        <v>0</v>
      </c>
      <c r="T696" s="188">
        <f>S696*H696</f>
        <v>0</v>
      </c>
      <c r="U696" s="33"/>
      <c r="V696" s="33"/>
      <c r="W696" s="33"/>
      <c r="X696" s="33"/>
      <c r="Y696" s="33"/>
      <c r="Z696" s="33"/>
      <c r="AA696" s="33"/>
      <c r="AB696" s="33"/>
      <c r="AC696" s="33"/>
      <c r="AD696" s="33"/>
      <c r="AE696" s="33"/>
      <c r="AR696" s="189" t="s">
        <v>132</v>
      </c>
      <c r="AT696" s="189" t="s">
        <v>769</v>
      </c>
      <c r="AU696" s="189" t="s">
        <v>82</v>
      </c>
      <c r="AY696" s="16" t="s">
        <v>125</v>
      </c>
      <c r="BE696" s="190">
        <f>IF(N696="základní",J696,0)</f>
        <v>0</v>
      </c>
      <c r="BF696" s="190">
        <f>IF(N696="snížená",J696,0)</f>
        <v>0</v>
      </c>
      <c r="BG696" s="190">
        <f>IF(N696="zákl. přenesená",J696,0)</f>
        <v>0</v>
      </c>
      <c r="BH696" s="190">
        <f>IF(N696="sníž. přenesená",J696,0)</f>
        <v>0</v>
      </c>
      <c r="BI696" s="190">
        <f>IF(N696="nulová",J696,0)</f>
        <v>0</v>
      </c>
      <c r="BJ696" s="16" t="s">
        <v>82</v>
      </c>
      <c r="BK696" s="190">
        <f>ROUND(I696*H696,2)</f>
        <v>0</v>
      </c>
      <c r="BL696" s="16" t="s">
        <v>132</v>
      </c>
      <c r="BM696" s="189" t="s">
        <v>1659</v>
      </c>
    </row>
    <row r="697" spans="1:65" s="2" customFormat="1" ht="39">
      <c r="A697" s="33"/>
      <c r="B697" s="34"/>
      <c r="C697" s="35"/>
      <c r="D697" s="191" t="s">
        <v>134</v>
      </c>
      <c r="E697" s="35"/>
      <c r="F697" s="192" t="s">
        <v>932</v>
      </c>
      <c r="G697" s="35"/>
      <c r="H697" s="35"/>
      <c r="I697" s="193"/>
      <c r="J697" s="35"/>
      <c r="K697" s="35"/>
      <c r="L697" s="38"/>
      <c r="M697" s="194"/>
      <c r="N697" s="195"/>
      <c r="O697" s="70"/>
      <c r="P697" s="70"/>
      <c r="Q697" s="70"/>
      <c r="R697" s="70"/>
      <c r="S697" s="70"/>
      <c r="T697" s="71"/>
      <c r="U697" s="33"/>
      <c r="V697" s="33"/>
      <c r="W697" s="33"/>
      <c r="X697" s="33"/>
      <c r="Y697" s="33"/>
      <c r="Z697" s="33"/>
      <c r="AA697" s="33"/>
      <c r="AB697" s="33"/>
      <c r="AC697" s="33"/>
      <c r="AD697" s="33"/>
      <c r="AE697" s="33"/>
      <c r="AT697" s="16" t="s">
        <v>134</v>
      </c>
      <c r="AU697" s="16" t="s">
        <v>82</v>
      </c>
    </row>
    <row r="698" spans="1:65" s="12" customFormat="1">
      <c r="B698" s="196"/>
      <c r="C698" s="197"/>
      <c r="D698" s="191" t="s">
        <v>135</v>
      </c>
      <c r="E698" s="198" t="s">
        <v>1</v>
      </c>
      <c r="F698" s="199" t="s">
        <v>1573</v>
      </c>
      <c r="G698" s="197"/>
      <c r="H698" s="198" t="s">
        <v>1</v>
      </c>
      <c r="I698" s="200"/>
      <c r="J698" s="197"/>
      <c r="K698" s="197"/>
      <c r="L698" s="201"/>
      <c r="M698" s="202"/>
      <c r="N698" s="203"/>
      <c r="O698" s="203"/>
      <c r="P698" s="203"/>
      <c r="Q698" s="203"/>
      <c r="R698" s="203"/>
      <c r="S698" s="203"/>
      <c r="T698" s="204"/>
      <c r="AT698" s="205" t="s">
        <v>135</v>
      </c>
      <c r="AU698" s="205" t="s">
        <v>82</v>
      </c>
      <c r="AV698" s="12" t="s">
        <v>82</v>
      </c>
      <c r="AW698" s="12" t="s">
        <v>30</v>
      </c>
      <c r="AX698" s="12" t="s">
        <v>74</v>
      </c>
      <c r="AY698" s="205" t="s">
        <v>125</v>
      </c>
    </row>
    <row r="699" spans="1:65" s="13" customFormat="1">
      <c r="B699" s="206"/>
      <c r="C699" s="207"/>
      <c r="D699" s="191" t="s">
        <v>135</v>
      </c>
      <c r="E699" s="208" t="s">
        <v>1</v>
      </c>
      <c r="F699" s="209" t="s">
        <v>1610</v>
      </c>
      <c r="G699" s="207"/>
      <c r="H699" s="210">
        <v>0.79600000000000004</v>
      </c>
      <c r="I699" s="211"/>
      <c r="J699" s="207"/>
      <c r="K699" s="207"/>
      <c r="L699" s="212"/>
      <c r="M699" s="213"/>
      <c r="N699" s="214"/>
      <c r="O699" s="214"/>
      <c r="P699" s="214"/>
      <c r="Q699" s="214"/>
      <c r="R699" s="214"/>
      <c r="S699" s="214"/>
      <c r="T699" s="215"/>
      <c r="AT699" s="216" t="s">
        <v>135</v>
      </c>
      <c r="AU699" s="216" t="s">
        <v>82</v>
      </c>
      <c r="AV699" s="13" t="s">
        <v>84</v>
      </c>
      <c r="AW699" s="13" t="s">
        <v>30</v>
      </c>
      <c r="AX699" s="13" t="s">
        <v>74</v>
      </c>
      <c r="AY699" s="216" t="s">
        <v>125</v>
      </c>
    </row>
    <row r="700" spans="1:65" s="12" customFormat="1">
      <c r="B700" s="196"/>
      <c r="C700" s="197"/>
      <c r="D700" s="191" t="s">
        <v>135</v>
      </c>
      <c r="E700" s="198" t="s">
        <v>1</v>
      </c>
      <c r="F700" s="199" t="s">
        <v>1649</v>
      </c>
      <c r="G700" s="197"/>
      <c r="H700" s="198" t="s">
        <v>1</v>
      </c>
      <c r="I700" s="200"/>
      <c r="J700" s="197"/>
      <c r="K700" s="197"/>
      <c r="L700" s="201"/>
      <c r="M700" s="202"/>
      <c r="N700" s="203"/>
      <c r="O700" s="203"/>
      <c r="P700" s="203"/>
      <c r="Q700" s="203"/>
      <c r="R700" s="203"/>
      <c r="S700" s="203"/>
      <c r="T700" s="204"/>
      <c r="AT700" s="205" t="s">
        <v>135</v>
      </c>
      <c r="AU700" s="205" t="s">
        <v>82</v>
      </c>
      <c r="AV700" s="12" t="s">
        <v>82</v>
      </c>
      <c r="AW700" s="12" t="s">
        <v>30</v>
      </c>
      <c r="AX700" s="12" t="s">
        <v>74</v>
      </c>
      <c r="AY700" s="205" t="s">
        <v>125</v>
      </c>
    </row>
    <row r="701" spans="1:65" s="13" customFormat="1">
      <c r="B701" s="206"/>
      <c r="C701" s="207"/>
      <c r="D701" s="191" t="s">
        <v>135</v>
      </c>
      <c r="E701" s="208" t="s">
        <v>1</v>
      </c>
      <c r="F701" s="209" t="s">
        <v>1650</v>
      </c>
      <c r="G701" s="207"/>
      <c r="H701" s="210">
        <v>0.14399999999999999</v>
      </c>
      <c r="I701" s="211"/>
      <c r="J701" s="207"/>
      <c r="K701" s="207"/>
      <c r="L701" s="212"/>
      <c r="M701" s="213"/>
      <c r="N701" s="214"/>
      <c r="O701" s="214"/>
      <c r="P701" s="214"/>
      <c r="Q701" s="214"/>
      <c r="R701" s="214"/>
      <c r="S701" s="214"/>
      <c r="T701" s="215"/>
      <c r="AT701" s="216" t="s">
        <v>135</v>
      </c>
      <c r="AU701" s="216" t="s">
        <v>82</v>
      </c>
      <c r="AV701" s="13" t="s">
        <v>84</v>
      </c>
      <c r="AW701" s="13" t="s">
        <v>30</v>
      </c>
      <c r="AX701" s="13" t="s">
        <v>74</v>
      </c>
      <c r="AY701" s="216" t="s">
        <v>125</v>
      </c>
    </row>
    <row r="702" spans="1:65" s="12" customFormat="1">
      <c r="B702" s="196"/>
      <c r="C702" s="197"/>
      <c r="D702" s="191" t="s">
        <v>135</v>
      </c>
      <c r="E702" s="198" t="s">
        <v>1</v>
      </c>
      <c r="F702" s="199" t="s">
        <v>1581</v>
      </c>
      <c r="G702" s="197"/>
      <c r="H702" s="198" t="s">
        <v>1</v>
      </c>
      <c r="I702" s="200"/>
      <c r="J702" s="197"/>
      <c r="K702" s="197"/>
      <c r="L702" s="201"/>
      <c r="M702" s="202"/>
      <c r="N702" s="203"/>
      <c r="O702" s="203"/>
      <c r="P702" s="203"/>
      <c r="Q702" s="203"/>
      <c r="R702" s="203"/>
      <c r="S702" s="203"/>
      <c r="T702" s="204"/>
      <c r="AT702" s="205" t="s">
        <v>135</v>
      </c>
      <c r="AU702" s="205" t="s">
        <v>82</v>
      </c>
      <c r="AV702" s="12" t="s">
        <v>82</v>
      </c>
      <c r="AW702" s="12" t="s">
        <v>30</v>
      </c>
      <c r="AX702" s="12" t="s">
        <v>74</v>
      </c>
      <c r="AY702" s="205" t="s">
        <v>125</v>
      </c>
    </row>
    <row r="703" spans="1:65" s="13" customFormat="1">
      <c r="B703" s="206"/>
      <c r="C703" s="207"/>
      <c r="D703" s="191" t="s">
        <v>135</v>
      </c>
      <c r="E703" s="208" t="s">
        <v>1</v>
      </c>
      <c r="F703" s="209" t="s">
        <v>1611</v>
      </c>
      <c r="G703" s="207"/>
      <c r="H703" s="210">
        <v>0.88600000000000001</v>
      </c>
      <c r="I703" s="211"/>
      <c r="J703" s="207"/>
      <c r="K703" s="207"/>
      <c r="L703" s="212"/>
      <c r="M703" s="213"/>
      <c r="N703" s="214"/>
      <c r="O703" s="214"/>
      <c r="P703" s="214"/>
      <c r="Q703" s="214"/>
      <c r="R703" s="214"/>
      <c r="S703" s="214"/>
      <c r="T703" s="215"/>
      <c r="AT703" s="216" t="s">
        <v>135</v>
      </c>
      <c r="AU703" s="216" t="s">
        <v>82</v>
      </c>
      <c r="AV703" s="13" t="s">
        <v>84</v>
      </c>
      <c r="AW703" s="13" t="s">
        <v>30</v>
      </c>
      <c r="AX703" s="13" t="s">
        <v>74</v>
      </c>
      <c r="AY703" s="216" t="s">
        <v>125</v>
      </c>
    </row>
    <row r="704" spans="1:65" s="14" customFormat="1">
      <c r="B704" s="217"/>
      <c r="C704" s="218"/>
      <c r="D704" s="191" t="s">
        <v>135</v>
      </c>
      <c r="E704" s="219" t="s">
        <v>1</v>
      </c>
      <c r="F704" s="220" t="s">
        <v>138</v>
      </c>
      <c r="G704" s="218"/>
      <c r="H704" s="221">
        <v>1.8260000000000001</v>
      </c>
      <c r="I704" s="222"/>
      <c r="J704" s="218"/>
      <c r="K704" s="218"/>
      <c r="L704" s="223"/>
      <c r="M704" s="224"/>
      <c r="N704" s="225"/>
      <c r="O704" s="225"/>
      <c r="P704" s="225"/>
      <c r="Q704" s="225"/>
      <c r="R704" s="225"/>
      <c r="S704" s="225"/>
      <c r="T704" s="226"/>
      <c r="AT704" s="227" t="s">
        <v>135</v>
      </c>
      <c r="AU704" s="227" t="s">
        <v>82</v>
      </c>
      <c r="AV704" s="14" t="s">
        <v>132</v>
      </c>
      <c r="AW704" s="14" t="s">
        <v>30</v>
      </c>
      <c r="AX704" s="14" t="s">
        <v>82</v>
      </c>
      <c r="AY704" s="227" t="s">
        <v>125</v>
      </c>
    </row>
    <row r="705" spans="1:65" s="2" customFormat="1" ht="24.2" customHeight="1">
      <c r="A705" s="33"/>
      <c r="B705" s="34"/>
      <c r="C705" s="228" t="s">
        <v>576</v>
      </c>
      <c r="D705" s="228" t="s">
        <v>769</v>
      </c>
      <c r="E705" s="229" t="s">
        <v>934</v>
      </c>
      <c r="F705" s="230" t="s">
        <v>935</v>
      </c>
      <c r="G705" s="231" t="s">
        <v>129</v>
      </c>
      <c r="H705" s="232">
        <v>776.22199999999998</v>
      </c>
      <c r="I705" s="233"/>
      <c r="J705" s="234">
        <f>ROUND(I705*H705,2)</f>
        <v>0</v>
      </c>
      <c r="K705" s="230" t="s">
        <v>130</v>
      </c>
      <c r="L705" s="38"/>
      <c r="M705" s="235" t="s">
        <v>1</v>
      </c>
      <c r="N705" s="236" t="s">
        <v>39</v>
      </c>
      <c r="O705" s="70"/>
      <c r="P705" s="187">
        <f>O705*H705</f>
        <v>0</v>
      </c>
      <c r="Q705" s="187">
        <v>0</v>
      </c>
      <c r="R705" s="187">
        <f>Q705*H705</f>
        <v>0</v>
      </c>
      <c r="S705" s="187">
        <v>0</v>
      </c>
      <c r="T705" s="188">
        <f>S705*H705</f>
        <v>0</v>
      </c>
      <c r="U705" s="33"/>
      <c r="V705" s="33"/>
      <c r="W705" s="33"/>
      <c r="X705" s="33"/>
      <c r="Y705" s="33"/>
      <c r="Z705" s="33"/>
      <c r="AA705" s="33"/>
      <c r="AB705" s="33"/>
      <c r="AC705" s="33"/>
      <c r="AD705" s="33"/>
      <c r="AE705" s="33"/>
      <c r="AR705" s="189" t="s">
        <v>132</v>
      </c>
      <c r="AT705" s="189" t="s">
        <v>769</v>
      </c>
      <c r="AU705" s="189" t="s">
        <v>82</v>
      </c>
      <c r="AY705" s="16" t="s">
        <v>125</v>
      </c>
      <c r="BE705" s="190">
        <f>IF(N705="základní",J705,0)</f>
        <v>0</v>
      </c>
      <c r="BF705" s="190">
        <f>IF(N705="snížená",J705,0)</f>
        <v>0</v>
      </c>
      <c r="BG705" s="190">
        <f>IF(N705="zákl. přenesená",J705,0)</f>
        <v>0</v>
      </c>
      <c r="BH705" s="190">
        <f>IF(N705="sníž. přenesená",J705,0)</f>
        <v>0</v>
      </c>
      <c r="BI705" s="190">
        <f>IF(N705="nulová",J705,0)</f>
        <v>0</v>
      </c>
      <c r="BJ705" s="16" t="s">
        <v>82</v>
      </c>
      <c r="BK705" s="190">
        <f>ROUND(I705*H705,2)</f>
        <v>0</v>
      </c>
      <c r="BL705" s="16" t="s">
        <v>132</v>
      </c>
      <c r="BM705" s="189" t="s">
        <v>1660</v>
      </c>
    </row>
    <row r="706" spans="1:65" s="2" customFormat="1" ht="39">
      <c r="A706" s="33"/>
      <c r="B706" s="34"/>
      <c r="C706" s="35"/>
      <c r="D706" s="191" t="s">
        <v>134</v>
      </c>
      <c r="E706" s="35"/>
      <c r="F706" s="192" t="s">
        <v>937</v>
      </c>
      <c r="G706" s="35"/>
      <c r="H706" s="35"/>
      <c r="I706" s="193"/>
      <c r="J706" s="35"/>
      <c r="K706" s="35"/>
      <c r="L706" s="38"/>
      <c r="M706" s="194"/>
      <c r="N706" s="195"/>
      <c r="O706" s="70"/>
      <c r="P706" s="70"/>
      <c r="Q706" s="70"/>
      <c r="R706" s="70"/>
      <c r="S706" s="70"/>
      <c r="T706" s="71"/>
      <c r="U706" s="33"/>
      <c r="V706" s="33"/>
      <c r="W706" s="33"/>
      <c r="X706" s="33"/>
      <c r="Y706" s="33"/>
      <c r="Z706" s="33"/>
      <c r="AA706" s="33"/>
      <c r="AB706" s="33"/>
      <c r="AC706" s="33"/>
      <c r="AD706" s="33"/>
      <c r="AE706" s="33"/>
      <c r="AT706" s="16" t="s">
        <v>134</v>
      </c>
      <c r="AU706" s="16" t="s">
        <v>82</v>
      </c>
    </row>
    <row r="707" spans="1:65" s="12" customFormat="1">
      <c r="B707" s="196"/>
      <c r="C707" s="197"/>
      <c r="D707" s="191" t="s">
        <v>135</v>
      </c>
      <c r="E707" s="198" t="s">
        <v>1</v>
      </c>
      <c r="F707" s="199" t="s">
        <v>1511</v>
      </c>
      <c r="G707" s="197"/>
      <c r="H707" s="198" t="s">
        <v>1</v>
      </c>
      <c r="I707" s="200"/>
      <c r="J707" s="197"/>
      <c r="K707" s="197"/>
      <c r="L707" s="201"/>
      <c r="M707" s="202"/>
      <c r="N707" s="203"/>
      <c r="O707" s="203"/>
      <c r="P707" s="203"/>
      <c r="Q707" s="203"/>
      <c r="R707" s="203"/>
      <c r="S707" s="203"/>
      <c r="T707" s="204"/>
      <c r="AT707" s="205" t="s">
        <v>135</v>
      </c>
      <c r="AU707" s="205" t="s">
        <v>82</v>
      </c>
      <c r="AV707" s="12" t="s">
        <v>82</v>
      </c>
      <c r="AW707" s="12" t="s">
        <v>30</v>
      </c>
      <c r="AX707" s="12" t="s">
        <v>74</v>
      </c>
      <c r="AY707" s="205" t="s">
        <v>125</v>
      </c>
    </row>
    <row r="708" spans="1:65" s="13" customFormat="1">
      <c r="B708" s="206"/>
      <c r="C708" s="207"/>
      <c r="D708" s="191" t="s">
        <v>135</v>
      </c>
      <c r="E708" s="208" t="s">
        <v>1</v>
      </c>
      <c r="F708" s="209" t="s">
        <v>1652</v>
      </c>
      <c r="G708" s="207"/>
      <c r="H708" s="210">
        <v>99.691999999999993</v>
      </c>
      <c r="I708" s="211"/>
      <c r="J708" s="207"/>
      <c r="K708" s="207"/>
      <c r="L708" s="212"/>
      <c r="M708" s="213"/>
      <c r="N708" s="214"/>
      <c r="O708" s="214"/>
      <c r="P708" s="214"/>
      <c r="Q708" s="214"/>
      <c r="R708" s="214"/>
      <c r="S708" s="214"/>
      <c r="T708" s="215"/>
      <c r="AT708" s="216" t="s">
        <v>135</v>
      </c>
      <c r="AU708" s="216" t="s">
        <v>82</v>
      </c>
      <c r="AV708" s="13" t="s">
        <v>84</v>
      </c>
      <c r="AW708" s="13" t="s">
        <v>30</v>
      </c>
      <c r="AX708" s="13" t="s">
        <v>74</v>
      </c>
      <c r="AY708" s="216" t="s">
        <v>125</v>
      </c>
    </row>
    <row r="709" spans="1:65" s="12" customFormat="1">
      <c r="B709" s="196"/>
      <c r="C709" s="197"/>
      <c r="D709" s="191" t="s">
        <v>135</v>
      </c>
      <c r="E709" s="198" t="s">
        <v>1</v>
      </c>
      <c r="F709" s="199" t="s">
        <v>1577</v>
      </c>
      <c r="G709" s="197"/>
      <c r="H709" s="198" t="s">
        <v>1</v>
      </c>
      <c r="I709" s="200"/>
      <c r="J709" s="197"/>
      <c r="K709" s="197"/>
      <c r="L709" s="201"/>
      <c r="M709" s="202"/>
      <c r="N709" s="203"/>
      <c r="O709" s="203"/>
      <c r="P709" s="203"/>
      <c r="Q709" s="203"/>
      <c r="R709" s="203"/>
      <c r="S709" s="203"/>
      <c r="T709" s="204"/>
      <c r="AT709" s="205" t="s">
        <v>135</v>
      </c>
      <c r="AU709" s="205" t="s">
        <v>82</v>
      </c>
      <c r="AV709" s="12" t="s">
        <v>82</v>
      </c>
      <c r="AW709" s="12" t="s">
        <v>30</v>
      </c>
      <c r="AX709" s="12" t="s">
        <v>74</v>
      </c>
      <c r="AY709" s="205" t="s">
        <v>125</v>
      </c>
    </row>
    <row r="710" spans="1:65" s="13" customFormat="1">
      <c r="B710" s="206"/>
      <c r="C710" s="207"/>
      <c r="D710" s="191" t="s">
        <v>135</v>
      </c>
      <c r="E710" s="208" t="s">
        <v>1</v>
      </c>
      <c r="F710" s="209" t="s">
        <v>1653</v>
      </c>
      <c r="G710" s="207"/>
      <c r="H710" s="210">
        <v>14</v>
      </c>
      <c r="I710" s="211"/>
      <c r="J710" s="207"/>
      <c r="K710" s="207"/>
      <c r="L710" s="212"/>
      <c r="M710" s="213"/>
      <c r="N710" s="214"/>
      <c r="O710" s="214"/>
      <c r="P710" s="214"/>
      <c r="Q710" s="214"/>
      <c r="R710" s="214"/>
      <c r="S710" s="214"/>
      <c r="T710" s="215"/>
      <c r="AT710" s="216" t="s">
        <v>135</v>
      </c>
      <c r="AU710" s="216" t="s">
        <v>82</v>
      </c>
      <c r="AV710" s="13" t="s">
        <v>84</v>
      </c>
      <c r="AW710" s="13" t="s">
        <v>30</v>
      </c>
      <c r="AX710" s="13" t="s">
        <v>74</v>
      </c>
      <c r="AY710" s="216" t="s">
        <v>125</v>
      </c>
    </row>
    <row r="711" spans="1:65" s="12" customFormat="1">
      <c r="B711" s="196"/>
      <c r="C711" s="197"/>
      <c r="D711" s="191" t="s">
        <v>135</v>
      </c>
      <c r="E711" s="198" t="s">
        <v>1</v>
      </c>
      <c r="F711" s="199" t="s">
        <v>1579</v>
      </c>
      <c r="G711" s="197"/>
      <c r="H711" s="198" t="s">
        <v>1</v>
      </c>
      <c r="I711" s="200"/>
      <c r="J711" s="197"/>
      <c r="K711" s="197"/>
      <c r="L711" s="201"/>
      <c r="M711" s="202"/>
      <c r="N711" s="203"/>
      <c r="O711" s="203"/>
      <c r="P711" s="203"/>
      <c r="Q711" s="203"/>
      <c r="R711" s="203"/>
      <c r="S711" s="203"/>
      <c r="T711" s="204"/>
      <c r="AT711" s="205" t="s">
        <v>135</v>
      </c>
      <c r="AU711" s="205" t="s">
        <v>82</v>
      </c>
      <c r="AV711" s="12" t="s">
        <v>82</v>
      </c>
      <c r="AW711" s="12" t="s">
        <v>30</v>
      </c>
      <c r="AX711" s="12" t="s">
        <v>74</v>
      </c>
      <c r="AY711" s="205" t="s">
        <v>125</v>
      </c>
    </row>
    <row r="712" spans="1:65" s="13" customFormat="1">
      <c r="B712" s="206"/>
      <c r="C712" s="207"/>
      <c r="D712" s="191" t="s">
        <v>135</v>
      </c>
      <c r="E712" s="208" t="s">
        <v>1</v>
      </c>
      <c r="F712" s="209" t="s">
        <v>1654</v>
      </c>
      <c r="G712" s="207"/>
      <c r="H712" s="210">
        <v>10</v>
      </c>
      <c r="I712" s="211"/>
      <c r="J712" s="207"/>
      <c r="K712" s="207"/>
      <c r="L712" s="212"/>
      <c r="M712" s="213"/>
      <c r="N712" s="214"/>
      <c r="O712" s="214"/>
      <c r="P712" s="214"/>
      <c r="Q712" s="214"/>
      <c r="R712" s="214"/>
      <c r="S712" s="214"/>
      <c r="T712" s="215"/>
      <c r="AT712" s="216" t="s">
        <v>135</v>
      </c>
      <c r="AU712" s="216" t="s">
        <v>82</v>
      </c>
      <c r="AV712" s="13" t="s">
        <v>84</v>
      </c>
      <c r="AW712" s="13" t="s">
        <v>30</v>
      </c>
      <c r="AX712" s="13" t="s">
        <v>74</v>
      </c>
      <c r="AY712" s="216" t="s">
        <v>125</v>
      </c>
    </row>
    <row r="713" spans="1:65" s="12" customFormat="1">
      <c r="B713" s="196"/>
      <c r="C713" s="197"/>
      <c r="D713" s="191" t="s">
        <v>135</v>
      </c>
      <c r="E713" s="198" t="s">
        <v>1</v>
      </c>
      <c r="F713" s="199" t="s">
        <v>1655</v>
      </c>
      <c r="G713" s="197"/>
      <c r="H713" s="198" t="s">
        <v>1</v>
      </c>
      <c r="I713" s="200"/>
      <c r="J713" s="197"/>
      <c r="K713" s="197"/>
      <c r="L713" s="201"/>
      <c r="M713" s="202"/>
      <c r="N713" s="203"/>
      <c r="O713" s="203"/>
      <c r="P713" s="203"/>
      <c r="Q713" s="203"/>
      <c r="R713" s="203"/>
      <c r="S713" s="203"/>
      <c r="T713" s="204"/>
      <c r="AT713" s="205" t="s">
        <v>135</v>
      </c>
      <c r="AU713" s="205" t="s">
        <v>82</v>
      </c>
      <c r="AV713" s="12" t="s">
        <v>82</v>
      </c>
      <c r="AW713" s="12" t="s">
        <v>30</v>
      </c>
      <c r="AX713" s="12" t="s">
        <v>74</v>
      </c>
      <c r="AY713" s="205" t="s">
        <v>125</v>
      </c>
    </row>
    <row r="714" spans="1:65" s="13" customFormat="1">
      <c r="B714" s="206"/>
      <c r="C714" s="207"/>
      <c r="D714" s="191" t="s">
        <v>135</v>
      </c>
      <c r="E714" s="208" t="s">
        <v>1</v>
      </c>
      <c r="F714" s="209" t="s">
        <v>1656</v>
      </c>
      <c r="G714" s="207"/>
      <c r="H714" s="210">
        <v>250</v>
      </c>
      <c r="I714" s="211"/>
      <c r="J714" s="207"/>
      <c r="K714" s="207"/>
      <c r="L714" s="212"/>
      <c r="M714" s="213"/>
      <c r="N714" s="214"/>
      <c r="O714" s="214"/>
      <c r="P714" s="214"/>
      <c r="Q714" s="214"/>
      <c r="R714" s="214"/>
      <c r="S714" s="214"/>
      <c r="T714" s="215"/>
      <c r="AT714" s="216" t="s">
        <v>135</v>
      </c>
      <c r="AU714" s="216" t="s">
        <v>82</v>
      </c>
      <c r="AV714" s="13" t="s">
        <v>84</v>
      </c>
      <c r="AW714" s="13" t="s">
        <v>30</v>
      </c>
      <c r="AX714" s="13" t="s">
        <v>74</v>
      </c>
      <c r="AY714" s="216" t="s">
        <v>125</v>
      </c>
    </row>
    <row r="715" spans="1:65" s="12" customFormat="1">
      <c r="B715" s="196"/>
      <c r="C715" s="197"/>
      <c r="D715" s="191" t="s">
        <v>135</v>
      </c>
      <c r="E715" s="198" t="s">
        <v>1</v>
      </c>
      <c r="F715" s="199" t="s">
        <v>1583</v>
      </c>
      <c r="G715" s="197"/>
      <c r="H715" s="198" t="s">
        <v>1</v>
      </c>
      <c r="I715" s="200"/>
      <c r="J715" s="197"/>
      <c r="K715" s="197"/>
      <c r="L715" s="201"/>
      <c r="M715" s="202"/>
      <c r="N715" s="203"/>
      <c r="O715" s="203"/>
      <c r="P715" s="203"/>
      <c r="Q715" s="203"/>
      <c r="R715" s="203"/>
      <c r="S715" s="203"/>
      <c r="T715" s="204"/>
      <c r="AT715" s="205" t="s">
        <v>135</v>
      </c>
      <c r="AU715" s="205" t="s">
        <v>82</v>
      </c>
      <c r="AV715" s="12" t="s">
        <v>82</v>
      </c>
      <c r="AW715" s="12" t="s">
        <v>30</v>
      </c>
      <c r="AX715" s="12" t="s">
        <v>74</v>
      </c>
      <c r="AY715" s="205" t="s">
        <v>125</v>
      </c>
    </row>
    <row r="716" spans="1:65" s="13" customFormat="1">
      <c r="B716" s="206"/>
      <c r="C716" s="207"/>
      <c r="D716" s="191" t="s">
        <v>135</v>
      </c>
      <c r="E716" s="208" t="s">
        <v>1</v>
      </c>
      <c r="F716" s="209" t="s">
        <v>1657</v>
      </c>
      <c r="G716" s="207"/>
      <c r="H716" s="210">
        <v>348.92200000000003</v>
      </c>
      <c r="I716" s="211"/>
      <c r="J716" s="207"/>
      <c r="K716" s="207"/>
      <c r="L716" s="212"/>
      <c r="M716" s="213"/>
      <c r="N716" s="214"/>
      <c r="O716" s="214"/>
      <c r="P716" s="214"/>
      <c r="Q716" s="214"/>
      <c r="R716" s="214"/>
      <c r="S716" s="214"/>
      <c r="T716" s="215"/>
      <c r="AT716" s="216" t="s">
        <v>135</v>
      </c>
      <c r="AU716" s="216" t="s">
        <v>82</v>
      </c>
      <c r="AV716" s="13" t="s">
        <v>84</v>
      </c>
      <c r="AW716" s="13" t="s">
        <v>30</v>
      </c>
      <c r="AX716" s="13" t="s">
        <v>74</v>
      </c>
      <c r="AY716" s="216" t="s">
        <v>125</v>
      </c>
    </row>
    <row r="717" spans="1:65" s="12" customFormat="1">
      <c r="B717" s="196"/>
      <c r="C717" s="197"/>
      <c r="D717" s="191" t="s">
        <v>135</v>
      </c>
      <c r="E717" s="198" t="s">
        <v>1</v>
      </c>
      <c r="F717" s="199" t="s">
        <v>1459</v>
      </c>
      <c r="G717" s="197"/>
      <c r="H717" s="198" t="s">
        <v>1</v>
      </c>
      <c r="I717" s="200"/>
      <c r="J717" s="197"/>
      <c r="K717" s="197"/>
      <c r="L717" s="201"/>
      <c r="M717" s="202"/>
      <c r="N717" s="203"/>
      <c r="O717" s="203"/>
      <c r="P717" s="203"/>
      <c r="Q717" s="203"/>
      <c r="R717" s="203"/>
      <c r="S717" s="203"/>
      <c r="T717" s="204"/>
      <c r="AT717" s="205" t="s">
        <v>135</v>
      </c>
      <c r="AU717" s="205" t="s">
        <v>82</v>
      </c>
      <c r="AV717" s="12" t="s">
        <v>82</v>
      </c>
      <c r="AW717" s="12" t="s">
        <v>30</v>
      </c>
      <c r="AX717" s="12" t="s">
        <v>74</v>
      </c>
      <c r="AY717" s="205" t="s">
        <v>125</v>
      </c>
    </row>
    <row r="718" spans="1:65" s="13" customFormat="1">
      <c r="B718" s="206"/>
      <c r="C718" s="207"/>
      <c r="D718" s="191" t="s">
        <v>135</v>
      </c>
      <c r="E718" s="208" t="s">
        <v>1</v>
      </c>
      <c r="F718" s="209" t="s">
        <v>1658</v>
      </c>
      <c r="G718" s="207"/>
      <c r="H718" s="210">
        <v>53.607999999999997</v>
      </c>
      <c r="I718" s="211"/>
      <c r="J718" s="207"/>
      <c r="K718" s="207"/>
      <c r="L718" s="212"/>
      <c r="M718" s="213"/>
      <c r="N718" s="214"/>
      <c r="O718" s="214"/>
      <c r="P718" s="214"/>
      <c r="Q718" s="214"/>
      <c r="R718" s="214"/>
      <c r="S718" s="214"/>
      <c r="T718" s="215"/>
      <c r="AT718" s="216" t="s">
        <v>135</v>
      </c>
      <c r="AU718" s="216" t="s">
        <v>82</v>
      </c>
      <c r="AV718" s="13" t="s">
        <v>84</v>
      </c>
      <c r="AW718" s="13" t="s">
        <v>30</v>
      </c>
      <c r="AX718" s="13" t="s">
        <v>74</v>
      </c>
      <c r="AY718" s="216" t="s">
        <v>125</v>
      </c>
    </row>
    <row r="719" spans="1:65" s="14" customFormat="1">
      <c r="B719" s="217"/>
      <c r="C719" s="218"/>
      <c r="D719" s="191" t="s">
        <v>135</v>
      </c>
      <c r="E719" s="219" t="s">
        <v>1</v>
      </c>
      <c r="F719" s="220" t="s">
        <v>138</v>
      </c>
      <c r="G719" s="218"/>
      <c r="H719" s="221">
        <v>776.22199999999998</v>
      </c>
      <c r="I719" s="222"/>
      <c r="J719" s="218"/>
      <c r="K719" s="218"/>
      <c r="L719" s="223"/>
      <c r="M719" s="224"/>
      <c r="N719" s="225"/>
      <c r="O719" s="225"/>
      <c r="P719" s="225"/>
      <c r="Q719" s="225"/>
      <c r="R719" s="225"/>
      <c r="S719" s="225"/>
      <c r="T719" s="226"/>
      <c r="AT719" s="227" t="s">
        <v>135</v>
      </c>
      <c r="AU719" s="227" t="s">
        <v>82</v>
      </c>
      <c r="AV719" s="14" t="s">
        <v>132</v>
      </c>
      <c r="AW719" s="14" t="s">
        <v>30</v>
      </c>
      <c r="AX719" s="14" t="s">
        <v>82</v>
      </c>
      <c r="AY719" s="227" t="s">
        <v>125</v>
      </c>
    </row>
    <row r="720" spans="1:65" s="2" customFormat="1" ht="16.5" customHeight="1">
      <c r="A720" s="33"/>
      <c r="B720" s="34"/>
      <c r="C720" s="228" t="s">
        <v>580</v>
      </c>
      <c r="D720" s="228" t="s">
        <v>769</v>
      </c>
      <c r="E720" s="229" t="s">
        <v>940</v>
      </c>
      <c r="F720" s="230" t="s">
        <v>941</v>
      </c>
      <c r="G720" s="231" t="s">
        <v>858</v>
      </c>
      <c r="H720" s="232">
        <v>1.8260000000000001</v>
      </c>
      <c r="I720" s="233"/>
      <c r="J720" s="234">
        <f>ROUND(I720*H720,2)</f>
        <v>0</v>
      </c>
      <c r="K720" s="230" t="s">
        <v>130</v>
      </c>
      <c r="L720" s="38"/>
      <c r="M720" s="235" t="s">
        <v>1</v>
      </c>
      <c r="N720" s="236" t="s">
        <v>39</v>
      </c>
      <c r="O720" s="70"/>
      <c r="P720" s="187">
        <f>O720*H720</f>
        <v>0</v>
      </c>
      <c r="Q720" s="187">
        <v>0</v>
      </c>
      <c r="R720" s="187">
        <f>Q720*H720</f>
        <v>0</v>
      </c>
      <c r="S720" s="187">
        <v>0</v>
      </c>
      <c r="T720" s="188">
        <f>S720*H720</f>
        <v>0</v>
      </c>
      <c r="U720" s="33"/>
      <c r="V720" s="33"/>
      <c r="W720" s="33"/>
      <c r="X720" s="33"/>
      <c r="Y720" s="33"/>
      <c r="Z720" s="33"/>
      <c r="AA720" s="33"/>
      <c r="AB720" s="33"/>
      <c r="AC720" s="33"/>
      <c r="AD720" s="33"/>
      <c r="AE720" s="33"/>
      <c r="AR720" s="189" t="s">
        <v>132</v>
      </c>
      <c r="AT720" s="189" t="s">
        <v>769</v>
      </c>
      <c r="AU720" s="189" t="s">
        <v>82</v>
      </c>
      <c r="AY720" s="16" t="s">
        <v>125</v>
      </c>
      <c r="BE720" s="190">
        <f>IF(N720="základní",J720,0)</f>
        <v>0</v>
      </c>
      <c r="BF720" s="190">
        <f>IF(N720="snížená",J720,0)</f>
        <v>0</v>
      </c>
      <c r="BG720" s="190">
        <f>IF(N720="zákl. přenesená",J720,0)</f>
        <v>0</v>
      </c>
      <c r="BH720" s="190">
        <f>IF(N720="sníž. přenesená",J720,0)</f>
        <v>0</v>
      </c>
      <c r="BI720" s="190">
        <f>IF(N720="nulová",J720,0)</f>
        <v>0</v>
      </c>
      <c r="BJ720" s="16" t="s">
        <v>82</v>
      </c>
      <c r="BK720" s="190">
        <f>ROUND(I720*H720,2)</f>
        <v>0</v>
      </c>
      <c r="BL720" s="16" t="s">
        <v>132</v>
      </c>
      <c r="BM720" s="189" t="s">
        <v>1661</v>
      </c>
    </row>
    <row r="721" spans="1:65" s="2" customFormat="1" ht="39">
      <c r="A721" s="33"/>
      <c r="B721" s="34"/>
      <c r="C721" s="35"/>
      <c r="D721" s="191" t="s">
        <v>134</v>
      </c>
      <c r="E721" s="35"/>
      <c r="F721" s="192" t="s">
        <v>943</v>
      </c>
      <c r="G721" s="35"/>
      <c r="H721" s="35"/>
      <c r="I721" s="193"/>
      <c r="J721" s="35"/>
      <c r="K721" s="35"/>
      <c r="L721" s="38"/>
      <c r="M721" s="194"/>
      <c r="N721" s="195"/>
      <c r="O721" s="70"/>
      <c r="P721" s="70"/>
      <c r="Q721" s="70"/>
      <c r="R721" s="70"/>
      <c r="S721" s="70"/>
      <c r="T721" s="71"/>
      <c r="U721" s="33"/>
      <c r="V721" s="33"/>
      <c r="W721" s="33"/>
      <c r="X721" s="33"/>
      <c r="Y721" s="33"/>
      <c r="Z721" s="33"/>
      <c r="AA721" s="33"/>
      <c r="AB721" s="33"/>
      <c r="AC721" s="33"/>
      <c r="AD721" s="33"/>
      <c r="AE721" s="33"/>
      <c r="AT721" s="16" t="s">
        <v>134</v>
      </c>
      <c r="AU721" s="16" t="s">
        <v>82</v>
      </c>
    </row>
    <row r="722" spans="1:65" s="12" customFormat="1">
      <c r="B722" s="196"/>
      <c r="C722" s="197"/>
      <c r="D722" s="191" t="s">
        <v>135</v>
      </c>
      <c r="E722" s="198" t="s">
        <v>1</v>
      </c>
      <c r="F722" s="199" t="s">
        <v>1573</v>
      </c>
      <c r="G722" s="197"/>
      <c r="H722" s="198" t="s">
        <v>1</v>
      </c>
      <c r="I722" s="200"/>
      <c r="J722" s="197"/>
      <c r="K722" s="197"/>
      <c r="L722" s="201"/>
      <c r="M722" s="202"/>
      <c r="N722" s="203"/>
      <c r="O722" s="203"/>
      <c r="P722" s="203"/>
      <c r="Q722" s="203"/>
      <c r="R722" s="203"/>
      <c r="S722" s="203"/>
      <c r="T722" s="204"/>
      <c r="AT722" s="205" t="s">
        <v>135</v>
      </c>
      <c r="AU722" s="205" t="s">
        <v>82</v>
      </c>
      <c r="AV722" s="12" t="s">
        <v>82</v>
      </c>
      <c r="AW722" s="12" t="s">
        <v>30</v>
      </c>
      <c r="AX722" s="12" t="s">
        <v>74</v>
      </c>
      <c r="AY722" s="205" t="s">
        <v>125</v>
      </c>
    </row>
    <row r="723" spans="1:65" s="13" customFormat="1">
      <c r="B723" s="206"/>
      <c r="C723" s="207"/>
      <c r="D723" s="191" t="s">
        <v>135</v>
      </c>
      <c r="E723" s="208" t="s">
        <v>1</v>
      </c>
      <c r="F723" s="209" t="s">
        <v>1610</v>
      </c>
      <c r="G723" s="207"/>
      <c r="H723" s="210">
        <v>0.79600000000000004</v>
      </c>
      <c r="I723" s="211"/>
      <c r="J723" s="207"/>
      <c r="K723" s="207"/>
      <c r="L723" s="212"/>
      <c r="M723" s="213"/>
      <c r="N723" s="214"/>
      <c r="O723" s="214"/>
      <c r="P723" s="214"/>
      <c r="Q723" s="214"/>
      <c r="R723" s="214"/>
      <c r="S723" s="214"/>
      <c r="T723" s="215"/>
      <c r="AT723" s="216" t="s">
        <v>135</v>
      </c>
      <c r="AU723" s="216" t="s">
        <v>82</v>
      </c>
      <c r="AV723" s="13" t="s">
        <v>84</v>
      </c>
      <c r="AW723" s="13" t="s">
        <v>30</v>
      </c>
      <c r="AX723" s="13" t="s">
        <v>74</v>
      </c>
      <c r="AY723" s="216" t="s">
        <v>125</v>
      </c>
    </row>
    <row r="724" spans="1:65" s="12" customFormat="1">
      <c r="B724" s="196"/>
      <c r="C724" s="197"/>
      <c r="D724" s="191" t="s">
        <v>135</v>
      </c>
      <c r="E724" s="198" t="s">
        <v>1</v>
      </c>
      <c r="F724" s="199" t="s">
        <v>1615</v>
      </c>
      <c r="G724" s="197"/>
      <c r="H724" s="198" t="s">
        <v>1</v>
      </c>
      <c r="I724" s="200"/>
      <c r="J724" s="197"/>
      <c r="K724" s="197"/>
      <c r="L724" s="201"/>
      <c r="M724" s="202"/>
      <c r="N724" s="203"/>
      <c r="O724" s="203"/>
      <c r="P724" s="203"/>
      <c r="Q724" s="203"/>
      <c r="R724" s="203"/>
      <c r="S724" s="203"/>
      <c r="T724" s="204"/>
      <c r="AT724" s="205" t="s">
        <v>135</v>
      </c>
      <c r="AU724" s="205" t="s">
        <v>82</v>
      </c>
      <c r="AV724" s="12" t="s">
        <v>82</v>
      </c>
      <c r="AW724" s="12" t="s">
        <v>30</v>
      </c>
      <c r="AX724" s="12" t="s">
        <v>74</v>
      </c>
      <c r="AY724" s="205" t="s">
        <v>125</v>
      </c>
    </row>
    <row r="725" spans="1:65" s="13" customFormat="1">
      <c r="B725" s="206"/>
      <c r="C725" s="207"/>
      <c r="D725" s="191" t="s">
        <v>135</v>
      </c>
      <c r="E725" s="208" t="s">
        <v>1</v>
      </c>
      <c r="F725" s="209" t="s">
        <v>1650</v>
      </c>
      <c r="G725" s="207"/>
      <c r="H725" s="210">
        <v>0.14399999999999999</v>
      </c>
      <c r="I725" s="211"/>
      <c r="J725" s="207"/>
      <c r="K725" s="207"/>
      <c r="L725" s="212"/>
      <c r="M725" s="213"/>
      <c r="N725" s="214"/>
      <c r="O725" s="214"/>
      <c r="P725" s="214"/>
      <c r="Q725" s="214"/>
      <c r="R725" s="214"/>
      <c r="S725" s="214"/>
      <c r="T725" s="215"/>
      <c r="AT725" s="216" t="s">
        <v>135</v>
      </c>
      <c r="AU725" s="216" t="s">
        <v>82</v>
      </c>
      <c r="AV725" s="13" t="s">
        <v>84</v>
      </c>
      <c r="AW725" s="13" t="s">
        <v>30</v>
      </c>
      <c r="AX725" s="13" t="s">
        <v>74</v>
      </c>
      <c r="AY725" s="216" t="s">
        <v>125</v>
      </c>
    </row>
    <row r="726" spans="1:65" s="12" customFormat="1">
      <c r="B726" s="196"/>
      <c r="C726" s="197"/>
      <c r="D726" s="191" t="s">
        <v>135</v>
      </c>
      <c r="E726" s="198" t="s">
        <v>1</v>
      </c>
      <c r="F726" s="199" t="s">
        <v>1581</v>
      </c>
      <c r="G726" s="197"/>
      <c r="H726" s="198" t="s">
        <v>1</v>
      </c>
      <c r="I726" s="200"/>
      <c r="J726" s="197"/>
      <c r="K726" s="197"/>
      <c r="L726" s="201"/>
      <c r="M726" s="202"/>
      <c r="N726" s="203"/>
      <c r="O726" s="203"/>
      <c r="P726" s="203"/>
      <c r="Q726" s="203"/>
      <c r="R726" s="203"/>
      <c r="S726" s="203"/>
      <c r="T726" s="204"/>
      <c r="AT726" s="205" t="s">
        <v>135</v>
      </c>
      <c r="AU726" s="205" t="s">
        <v>82</v>
      </c>
      <c r="AV726" s="12" t="s">
        <v>82</v>
      </c>
      <c r="AW726" s="12" t="s">
        <v>30</v>
      </c>
      <c r="AX726" s="12" t="s">
        <v>74</v>
      </c>
      <c r="AY726" s="205" t="s">
        <v>125</v>
      </c>
    </row>
    <row r="727" spans="1:65" s="13" customFormat="1">
      <c r="B727" s="206"/>
      <c r="C727" s="207"/>
      <c r="D727" s="191" t="s">
        <v>135</v>
      </c>
      <c r="E727" s="208" t="s">
        <v>1</v>
      </c>
      <c r="F727" s="209" t="s">
        <v>1611</v>
      </c>
      <c r="G727" s="207"/>
      <c r="H727" s="210">
        <v>0.88600000000000001</v>
      </c>
      <c r="I727" s="211"/>
      <c r="J727" s="207"/>
      <c r="K727" s="207"/>
      <c r="L727" s="212"/>
      <c r="M727" s="213"/>
      <c r="N727" s="214"/>
      <c r="O727" s="214"/>
      <c r="P727" s="214"/>
      <c r="Q727" s="214"/>
      <c r="R727" s="214"/>
      <c r="S727" s="214"/>
      <c r="T727" s="215"/>
      <c r="AT727" s="216" t="s">
        <v>135</v>
      </c>
      <c r="AU727" s="216" t="s">
        <v>82</v>
      </c>
      <c r="AV727" s="13" t="s">
        <v>84</v>
      </c>
      <c r="AW727" s="13" t="s">
        <v>30</v>
      </c>
      <c r="AX727" s="13" t="s">
        <v>74</v>
      </c>
      <c r="AY727" s="216" t="s">
        <v>125</v>
      </c>
    </row>
    <row r="728" spans="1:65" s="14" customFormat="1">
      <c r="B728" s="217"/>
      <c r="C728" s="218"/>
      <c r="D728" s="191" t="s">
        <v>135</v>
      </c>
      <c r="E728" s="219" t="s">
        <v>1</v>
      </c>
      <c r="F728" s="220" t="s">
        <v>138</v>
      </c>
      <c r="G728" s="218"/>
      <c r="H728" s="221">
        <v>1.8260000000000001</v>
      </c>
      <c r="I728" s="222"/>
      <c r="J728" s="218"/>
      <c r="K728" s="218"/>
      <c r="L728" s="223"/>
      <c r="M728" s="224"/>
      <c r="N728" s="225"/>
      <c r="O728" s="225"/>
      <c r="P728" s="225"/>
      <c r="Q728" s="225"/>
      <c r="R728" s="225"/>
      <c r="S728" s="225"/>
      <c r="T728" s="226"/>
      <c r="AT728" s="227" t="s">
        <v>135</v>
      </c>
      <c r="AU728" s="227" t="s">
        <v>82</v>
      </c>
      <c r="AV728" s="14" t="s">
        <v>132</v>
      </c>
      <c r="AW728" s="14" t="s">
        <v>30</v>
      </c>
      <c r="AX728" s="14" t="s">
        <v>82</v>
      </c>
      <c r="AY728" s="227" t="s">
        <v>125</v>
      </c>
    </row>
    <row r="729" spans="1:65" s="2" customFormat="1" ht="16.5" customHeight="1">
      <c r="A729" s="33"/>
      <c r="B729" s="34"/>
      <c r="C729" s="228" t="s">
        <v>584</v>
      </c>
      <c r="D729" s="228" t="s">
        <v>769</v>
      </c>
      <c r="E729" s="229" t="s">
        <v>945</v>
      </c>
      <c r="F729" s="230" t="s">
        <v>946</v>
      </c>
      <c r="G729" s="231" t="s">
        <v>129</v>
      </c>
      <c r="H729" s="232">
        <v>776.22199999999998</v>
      </c>
      <c r="I729" s="233"/>
      <c r="J729" s="234">
        <f>ROUND(I729*H729,2)</f>
        <v>0</v>
      </c>
      <c r="K729" s="230" t="s">
        <v>130</v>
      </c>
      <c r="L729" s="38"/>
      <c r="M729" s="235" t="s">
        <v>1</v>
      </c>
      <c r="N729" s="236" t="s">
        <v>39</v>
      </c>
      <c r="O729" s="70"/>
      <c r="P729" s="187">
        <f>O729*H729</f>
        <v>0</v>
      </c>
      <c r="Q729" s="187">
        <v>0</v>
      </c>
      <c r="R729" s="187">
        <f>Q729*H729</f>
        <v>0</v>
      </c>
      <c r="S729" s="187">
        <v>0</v>
      </c>
      <c r="T729" s="188">
        <f>S729*H729</f>
        <v>0</v>
      </c>
      <c r="U729" s="33"/>
      <c r="V729" s="33"/>
      <c r="W729" s="33"/>
      <c r="X729" s="33"/>
      <c r="Y729" s="33"/>
      <c r="Z729" s="33"/>
      <c r="AA729" s="33"/>
      <c r="AB729" s="33"/>
      <c r="AC729" s="33"/>
      <c r="AD729" s="33"/>
      <c r="AE729" s="33"/>
      <c r="AR729" s="189" t="s">
        <v>132</v>
      </c>
      <c r="AT729" s="189" t="s">
        <v>769</v>
      </c>
      <c r="AU729" s="189" t="s">
        <v>82</v>
      </c>
      <c r="AY729" s="16" t="s">
        <v>125</v>
      </c>
      <c r="BE729" s="190">
        <f>IF(N729="základní",J729,0)</f>
        <v>0</v>
      </c>
      <c r="BF729" s="190">
        <f>IF(N729="snížená",J729,0)</f>
        <v>0</v>
      </c>
      <c r="BG729" s="190">
        <f>IF(N729="zákl. přenesená",J729,0)</f>
        <v>0</v>
      </c>
      <c r="BH729" s="190">
        <f>IF(N729="sníž. přenesená",J729,0)</f>
        <v>0</v>
      </c>
      <c r="BI729" s="190">
        <f>IF(N729="nulová",J729,0)</f>
        <v>0</v>
      </c>
      <c r="BJ729" s="16" t="s">
        <v>82</v>
      </c>
      <c r="BK729" s="190">
        <f>ROUND(I729*H729,2)</f>
        <v>0</v>
      </c>
      <c r="BL729" s="16" t="s">
        <v>132</v>
      </c>
      <c r="BM729" s="189" t="s">
        <v>1662</v>
      </c>
    </row>
    <row r="730" spans="1:65" s="2" customFormat="1" ht="39">
      <c r="A730" s="33"/>
      <c r="B730" s="34"/>
      <c r="C730" s="35"/>
      <c r="D730" s="191" t="s">
        <v>134</v>
      </c>
      <c r="E730" s="35"/>
      <c r="F730" s="192" t="s">
        <v>948</v>
      </c>
      <c r="G730" s="35"/>
      <c r="H730" s="35"/>
      <c r="I730" s="193"/>
      <c r="J730" s="35"/>
      <c r="K730" s="35"/>
      <c r="L730" s="38"/>
      <c r="M730" s="194"/>
      <c r="N730" s="195"/>
      <c r="O730" s="70"/>
      <c r="P730" s="70"/>
      <c r="Q730" s="70"/>
      <c r="R730" s="70"/>
      <c r="S730" s="70"/>
      <c r="T730" s="71"/>
      <c r="U730" s="33"/>
      <c r="V730" s="33"/>
      <c r="W730" s="33"/>
      <c r="X730" s="33"/>
      <c r="Y730" s="33"/>
      <c r="Z730" s="33"/>
      <c r="AA730" s="33"/>
      <c r="AB730" s="33"/>
      <c r="AC730" s="33"/>
      <c r="AD730" s="33"/>
      <c r="AE730" s="33"/>
      <c r="AT730" s="16" t="s">
        <v>134</v>
      </c>
      <c r="AU730" s="16" t="s">
        <v>82</v>
      </c>
    </row>
    <row r="731" spans="1:65" s="12" customFormat="1">
      <c r="B731" s="196"/>
      <c r="C731" s="197"/>
      <c r="D731" s="191" t="s">
        <v>135</v>
      </c>
      <c r="E731" s="198" t="s">
        <v>1</v>
      </c>
      <c r="F731" s="199" t="s">
        <v>1511</v>
      </c>
      <c r="G731" s="197"/>
      <c r="H731" s="198" t="s">
        <v>1</v>
      </c>
      <c r="I731" s="200"/>
      <c r="J731" s="197"/>
      <c r="K731" s="197"/>
      <c r="L731" s="201"/>
      <c r="M731" s="202"/>
      <c r="N731" s="203"/>
      <c r="O731" s="203"/>
      <c r="P731" s="203"/>
      <c r="Q731" s="203"/>
      <c r="R731" s="203"/>
      <c r="S731" s="203"/>
      <c r="T731" s="204"/>
      <c r="AT731" s="205" t="s">
        <v>135</v>
      </c>
      <c r="AU731" s="205" t="s">
        <v>82</v>
      </c>
      <c r="AV731" s="12" t="s">
        <v>82</v>
      </c>
      <c r="AW731" s="12" t="s">
        <v>30</v>
      </c>
      <c r="AX731" s="12" t="s">
        <v>74</v>
      </c>
      <c r="AY731" s="205" t="s">
        <v>125</v>
      </c>
    </row>
    <row r="732" spans="1:65" s="13" customFormat="1">
      <c r="B732" s="206"/>
      <c r="C732" s="207"/>
      <c r="D732" s="191" t="s">
        <v>135</v>
      </c>
      <c r="E732" s="208" t="s">
        <v>1</v>
      </c>
      <c r="F732" s="209" t="s">
        <v>1652</v>
      </c>
      <c r="G732" s="207"/>
      <c r="H732" s="210">
        <v>99.691999999999993</v>
      </c>
      <c r="I732" s="211"/>
      <c r="J732" s="207"/>
      <c r="K732" s="207"/>
      <c r="L732" s="212"/>
      <c r="M732" s="213"/>
      <c r="N732" s="214"/>
      <c r="O732" s="214"/>
      <c r="P732" s="214"/>
      <c r="Q732" s="214"/>
      <c r="R732" s="214"/>
      <c r="S732" s="214"/>
      <c r="T732" s="215"/>
      <c r="AT732" s="216" t="s">
        <v>135</v>
      </c>
      <c r="AU732" s="216" t="s">
        <v>82</v>
      </c>
      <c r="AV732" s="13" t="s">
        <v>84</v>
      </c>
      <c r="AW732" s="13" t="s">
        <v>30</v>
      </c>
      <c r="AX732" s="13" t="s">
        <v>74</v>
      </c>
      <c r="AY732" s="216" t="s">
        <v>125</v>
      </c>
    </row>
    <row r="733" spans="1:65" s="12" customFormat="1">
      <c r="B733" s="196"/>
      <c r="C733" s="197"/>
      <c r="D733" s="191" t="s">
        <v>135</v>
      </c>
      <c r="E733" s="198" t="s">
        <v>1</v>
      </c>
      <c r="F733" s="199" t="s">
        <v>1577</v>
      </c>
      <c r="G733" s="197"/>
      <c r="H733" s="198" t="s">
        <v>1</v>
      </c>
      <c r="I733" s="200"/>
      <c r="J733" s="197"/>
      <c r="K733" s="197"/>
      <c r="L733" s="201"/>
      <c r="M733" s="202"/>
      <c r="N733" s="203"/>
      <c r="O733" s="203"/>
      <c r="P733" s="203"/>
      <c r="Q733" s="203"/>
      <c r="R733" s="203"/>
      <c r="S733" s="203"/>
      <c r="T733" s="204"/>
      <c r="AT733" s="205" t="s">
        <v>135</v>
      </c>
      <c r="AU733" s="205" t="s">
        <v>82</v>
      </c>
      <c r="AV733" s="12" t="s">
        <v>82</v>
      </c>
      <c r="AW733" s="12" t="s">
        <v>30</v>
      </c>
      <c r="AX733" s="12" t="s">
        <v>74</v>
      </c>
      <c r="AY733" s="205" t="s">
        <v>125</v>
      </c>
    </row>
    <row r="734" spans="1:65" s="13" customFormat="1">
      <c r="B734" s="206"/>
      <c r="C734" s="207"/>
      <c r="D734" s="191" t="s">
        <v>135</v>
      </c>
      <c r="E734" s="208" t="s">
        <v>1</v>
      </c>
      <c r="F734" s="209" t="s">
        <v>1653</v>
      </c>
      <c r="G734" s="207"/>
      <c r="H734" s="210">
        <v>14</v>
      </c>
      <c r="I734" s="211"/>
      <c r="J734" s="207"/>
      <c r="K734" s="207"/>
      <c r="L734" s="212"/>
      <c r="M734" s="213"/>
      <c r="N734" s="214"/>
      <c r="O734" s="214"/>
      <c r="P734" s="214"/>
      <c r="Q734" s="214"/>
      <c r="R734" s="214"/>
      <c r="S734" s="214"/>
      <c r="T734" s="215"/>
      <c r="AT734" s="216" t="s">
        <v>135</v>
      </c>
      <c r="AU734" s="216" t="s">
        <v>82</v>
      </c>
      <c r="AV734" s="13" t="s">
        <v>84</v>
      </c>
      <c r="AW734" s="13" t="s">
        <v>30</v>
      </c>
      <c r="AX734" s="13" t="s">
        <v>74</v>
      </c>
      <c r="AY734" s="216" t="s">
        <v>125</v>
      </c>
    </row>
    <row r="735" spans="1:65" s="12" customFormat="1">
      <c r="B735" s="196"/>
      <c r="C735" s="197"/>
      <c r="D735" s="191" t="s">
        <v>135</v>
      </c>
      <c r="E735" s="198" t="s">
        <v>1</v>
      </c>
      <c r="F735" s="199" t="s">
        <v>1579</v>
      </c>
      <c r="G735" s="197"/>
      <c r="H735" s="198" t="s">
        <v>1</v>
      </c>
      <c r="I735" s="200"/>
      <c r="J735" s="197"/>
      <c r="K735" s="197"/>
      <c r="L735" s="201"/>
      <c r="M735" s="202"/>
      <c r="N735" s="203"/>
      <c r="O735" s="203"/>
      <c r="P735" s="203"/>
      <c r="Q735" s="203"/>
      <c r="R735" s="203"/>
      <c r="S735" s="203"/>
      <c r="T735" s="204"/>
      <c r="AT735" s="205" t="s">
        <v>135</v>
      </c>
      <c r="AU735" s="205" t="s">
        <v>82</v>
      </c>
      <c r="AV735" s="12" t="s">
        <v>82</v>
      </c>
      <c r="AW735" s="12" t="s">
        <v>30</v>
      </c>
      <c r="AX735" s="12" t="s">
        <v>74</v>
      </c>
      <c r="AY735" s="205" t="s">
        <v>125</v>
      </c>
    </row>
    <row r="736" spans="1:65" s="13" customFormat="1">
      <c r="B736" s="206"/>
      <c r="C736" s="207"/>
      <c r="D736" s="191" t="s">
        <v>135</v>
      </c>
      <c r="E736" s="208" t="s">
        <v>1</v>
      </c>
      <c r="F736" s="209" t="s">
        <v>1654</v>
      </c>
      <c r="G736" s="207"/>
      <c r="H736" s="210">
        <v>10</v>
      </c>
      <c r="I736" s="211"/>
      <c r="J736" s="207"/>
      <c r="K736" s="207"/>
      <c r="L736" s="212"/>
      <c r="M736" s="213"/>
      <c r="N736" s="214"/>
      <c r="O736" s="214"/>
      <c r="P736" s="214"/>
      <c r="Q736" s="214"/>
      <c r="R736" s="214"/>
      <c r="S736" s="214"/>
      <c r="T736" s="215"/>
      <c r="AT736" s="216" t="s">
        <v>135</v>
      </c>
      <c r="AU736" s="216" t="s">
        <v>82</v>
      </c>
      <c r="AV736" s="13" t="s">
        <v>84</v>
      </c>
      <c r="AW736" s="13" t="s">
        <v>30</v>
      </c>
      <c r="AX736" s="13" t="s">
        <v>74</v>
      </c>
      <c r="AY736" s="216" t="s">
        <v>125</v>
      </c>
    </row>
    <row r="737" spans="1:65" s="12" customFormat="1">
      <c r="B737" s="196"/>
      <c r="C737" s="197"/>
      <c r="D737" s="191" t="s">
        <v>135</v>
      </c>
      <c r="E737" s="198" t="s">
        <v>1</v>
      </c>
      <c r="F737" s="199" t="s">
        <v>1655</v>
      </c>
      <c r="G737" s="197"/>
      <c r="H737" s="198" t="s">
        <v>1</v>
      </c>
      <c r="I737" s="200"/>
      <c r="J737" s="197"/>
      <c r="K737" s="197"/>
      <c r="L737" s="201"/>
      <c r="M737" s="202"/>
      <c r="N737" s="203"/>
      <c r="O737" s="203"/>
      <c r="P737" s="203"/>
      <c r="Q737" s="203"/>
      <c r="R737" s="203"/>
      <c r="S737" s="203"/>
      <c r="T737" s="204"/>
      <c r="AT737" s="205" t="s">
        <v>135</v>
      </c>
      <c r="AU737" s="205" t="s">
        <v>82</v>
      </c>
      <c r="AV737" s="12" t="s">
        <v>82</v>
      </c>
      <c r="AW737" s="12" t="s">
        <v>30</v>
      </c>
      <c r="AX737" s="12" t="s">
        <v>74</v>
      </c>
      <c r="AY737" s="205" t="s">
        <v>125</v>
      </c>
    </row>
    <row r="738" spans="1:65" s="13" customFormat="1">
      <c r="B738" s="206"/>
      <c r="C738" s="207"/>
      <c r="D738" s="191" t="s">
        <v>135</v>
      </c>
      <c r="E738" s="208" t="s">
        <v>1</v>
      </c>
      <c r="F738" s="209" t="s">
        <v>1656</v>
      </c>
      <c r="G738" s="207"/>
      <c r="H738" s="210">
        <v>250</v>
      </c>
      <c r="I738" s="211"/>
      <c r="J738" s="207"/>
      <c r="K738" s="207"/>
      <c r="L738" s="212"/>
      <c r="M738" s="213"/>
      <c r="N738" s="214"/>
      <c r="O738" s="214"/>
      <c r="P738" s="214"/>
      <c r="Q738" s="214"/>
      <c r="R738" s="214"/>
      <c r="S738" s="214"/>
      <c r="T738" s="215"/>
      <c r="AT738" s="216" t="s">
        <v>135</v>
      </c>
      <c r="AU738" s="216" t="s">
        <v>82</v>
      </c>
      <c r="AV738" s="13" t="s">
        <v>84</v>
      </c>
      <c r="AW738" s="13" t="s">
        <v>30</v>
      </c>
      <c r="AX738" s="13" t="s">
        <v>74</v>
      </c>
      <c r="AY738" s="216" t="s">
        <v>125</v>
      </c>
    </row>
    <row r="739" spans="1:65" s="12" customFormat="1">
      <c r="B739" s="196"/>
      <c r="C739" s="197"/>
      <c r="D739" s="191" t="s">
        <v>135</v>
      </c>
      <c r="E739" s="198" t="s">
        <v>1</v>
      </c>
      <c r="F739" s="199" t="s">
        <v>1583</v>
      </c>
      <c r="G739" s="197"/>
      <c r="H739" s="198" t="s">
        <v>1</v>
      </c>
      <c r="I739" s="200"/>
      <c r="J739" s="197"/>
      <c r="K739" s="197"/>
      <c r="L739" s="201"/>
      <c r="M739" s="202"/>
      <c r="N739" s="203"/>
      <c r="O739" s="203"/>
      <c r="P739" s="203"/>
      <c r="Q739" s="203"/>
      <c r="R739" s="203"/>
      <c r="S739" s="203"/>
      <c r="T739" s="204"/>
      <c r="AT739" s="205" t="s">
        <v>135</v>
      </c>
      <c r="AU739" s="205" t="s">
        <v>82</v>
      </c>
      <c r="AV739" s="12" t="s">
        <v>82</v>
      </c>
      <c r="AW739" s="12" t="s">
        <v>30</v>
      </c>
      <c r="AX739" s="12" t="s">
        <v>74</v>
      </c>
      <c r="AY739" s="205" t="s">
        <v>125</v>
      </c>
    </row>
    <row r="740" spans="1:65" s="13" customFormat="1">
      <c r="B740" s="206"/>
      <c r="C740" s="207"/>
      <c r="D740" s="191" t="s">
        <v>135</v>
      </c>
      <c r="E740" s="208" t="s">
        <v>1</v>
      </c>
      <c r="F740" s="209" t="s">
        <v>1657</v>
      </c>
      <c r="G740" s="207"/>
      <c r="H740" s="210">
        <v>348.92200000000003</v>
      </c>
      <c r="I740" s="211"/>
      <c r="J740" s="207"/>
      <c r="K740" s="207"/>
      <c r="L740" s="212"/>
      <c r="M740" s="213"/>
      <c r="N740" s="214"/>
      <c r="O740" s="214"/>
      <c r="P740" s="214"/>
      <c r="Q740" s="214"/>
      <c r="R740" s="214"/>
      <c r="S740" s="214"/>
      <c r="T740" s="215"/>
      <c r="AT740" s="216" t="s">
        <v>135</v>
      </c>
      <c r="AU740" s="216" t="s">
        <v>82</v>
      </c>
      <c r="AV740" s="13" t="s">
        <v>84</v>
      </c>
      <c r="AW740" s="13" t="s">
        <v>30</v>
      </c>
      <c r="AX740" s="13" t="s">
        <v>74</v>
      </c>
      <c r="AY740" s="216" t="s">
        <v>125</v>
      </c>
    </row>
    <row r="741" spans="1:65" s="12" customFormat="1">
      <c r="B741" s="196"/>
      <c r="C741" s="197"/>
      <c r="D741" s="191" t="s">
        <v>135</v>
      </c>
      <c r="E741" s="198" t="s">
        <v>1</v>
      </c>
      <c r="F741" s="199" t="s">
        <v>1459</v>
      </c>
      <c r="G741" s="197"/>
      <c r="H741" s="198" t="s">
        <v>1</v>
      </c>
      <c r="I741" s="200"/>
      <c r="J741" s="197"/>
      <c r="K741" s="197"/>
      <c r="L741" s="201"/>
      <c r="M741" s="202"/>
      <c r="N741" s="203"/>
      <c r="O741" s="203"/>
      <c r="P741" s="203"/>
      <c r="Q741" s="203"/>
      <c r="R741" s="203"/>
      <c r="S741" s="203"/>
      <c r="T741" s="204"/>
      <c r="AT741" s="205" t="s">
        <v>135</v>
      </c>
      <c r="AU741" s="205" t="s">
        <v>82</v>
      </c>
      <c r="AV741" s="12" t="s">
        <v>82</v>
      </c>
      <c r="AW741" s="12" t="s">
        <v>30</v>
      </c>
      <c r="AX741" s="12" t="s">
        <v>74</v>
      </c>
      <c r="AY741" s="205" t="s">
        <v>125</v>
      </c>
    </row>
    <row r="742" spans="1:65" s="13" customFormat="1">
      <c r="B742" s="206"/>
      <c r="C742" s="207"/>
      <c r="D742" s="191" t="s">
        <v>135</v>
      </c>
      <c r="E742" s="208" t="s">
        <v>1</v>
      </c>
      <c r="F742" s="209" t="s">
        <v>1658</v>
      </c>
      <c r="G742" s="207"/>
      <c r="H742" s="210">
        <v>53.607999999999997</v>
      </c>
      <c r="I742" s="211"/>
      <c r="J742" s="207"/>
      <c r="K742" s="207"/>
      <c r="L742" s="212"/>
      <c r="M742" s="213"/>
      <c r="N742" s="214"/>
      <c r="O742" s="214"/>
      <c r="P742" s="214"/>
      <c r="Q742" s="214"/>
      <c r="R742" s="214"/>
      <c r="S742" s="214"/>
      <c r="T742" s="215"/>
      <c r="AT742" s="216" t="s">
        <v>135</v>
      </c>
      <c r="AU742" s="216" t="s">
        <v>82</v>
      </c>
      <c r="AV742" s="13" t="s">
        <v>84</v>
      </c>
      <c r="AW742" s="13" t="s">
        <v>30</v>
      </c>
      <c r="AX742" s="13" t="s">
        <v>74</v>
      </c>
      <c r="AY742" s="216" t="s">
        <v>125</v>
      </c>
    </row>
    <row r="743" spans="1:65" s="14" customFormat="1">
      <c r="B743" s="217"/>
      <c r="C743" s="218"/>
      <c r="D743" s="191" t="s">
        <v>135</v>
      </c>
      <c r="E743" s="219" t="s">
        <v>1</v>
      </c>
      <c r="F743" s="220" t="s">
        <v>138</v>
      </c>
      <c r="G743" s="218"/>
      <c r="H743" s="221">
        <v>776.22199999999998</v>
      </c>
      <c r="I743" s="222"/>
      <c r="J743" s="218"/>
      <c r="K743" s="218"/>
      <c r="L743" s="223"/>
      <c r="M743" s="224"/>
      <c r="N743" s="225"/>
      <c r="O743" s="225"/>
      <c r="P743" s="225"/>
      <c r="Q743" s="225"/>
      <c r="R743" s="225"/>
      <c r="S743" s="225"/>
      <c r="T743" s="226"/>
      <c r="AT743" s="227" t="s">
        <v>135</v>
      </c>
      <c r="AU743" s="227" t="s">
        <v>82</v>
      </c>
      <c r="AV743" s="14" t="s">
        <v>132</v>
      </c>
      <c r="AW743" s="14" t="s">
        <v>30</v>
      </c>
      <c r="AX743" s="14" t="s">
        <v>82</v>
      </c>
      <c r="AY743" s="227" t="s">
        <v>125</v>
      </c>
    </row>
    <row r="744" spans="1:65" s="2" customFormat="1" ht="24.2" customHeight="1">
      <c r="A744" s="33"/>
      <c r="B744" s="34"/>
      <c r="C744" s="228" t="s">
        <v>588</v>
      </c>
      <c r="D744" s="228" t="s">
        <v>769</v>
      </c>
      <c r="E744" s="229" t="s">
        <v>950</v>
      </c>
      <c r="F744" s="230" t="s">
        <v>951</v>
      </c>
      <c r="G744" s="231" t="s">
        <v>159</v>
      </c>
      <c r="H744" s="232">
        <v>44</v>
      </c>
      <c r="I744" s="233"/>
      <c r="J744" s="234">
        <f>ROUND(I744*H744,2)</f>
        <v>0</v>
      </c>
      <c r="K744" s="230" t="s">
        <v>130</v>
      </c>
      <c r="L744" s="38"/>
      <c r="M744" s="235" t="s">
        <v>1</v>
      </c>
      <c r="N744" s="236" t="s">
        <v>39</v>
      </c>
      <c r="O744" s="70"/>
      <c r="P744" s="187">
        <f>O744*H744</f>
        <v>0</v>
      </c>
      <c r="Q744" s="187">
        <v>0</v>
      </c>
      <c r="R744" s="187">
        <f>Q744*H744</f>
        <v>0</v>
      </c>
      <c r="S744" s="187">
        <v>0</v>
      </c>
      <c r="T744" s="188">
        <f>S744*H744</f>
        <v>0</v>
      </c>
      <c r="U744" s="33"/>
      <c r="V744" s="33"/>
      <c r="W744" s="33"/>
      <c r="X744" s="33"/>
      <c r="Y744" s="33"/>
      <c r="Z744" s="33"/>
      <c r="AA744" s="33"/>
      <c r="AB744" s="33"/>
      <c r="AC744" s="33"/>
      <c r="AD744" s="33"/>
      <c r="AE744" s="33"/>
      <c r="AR744" s="189" t="s">
        <v>132</v>
      </c>
      <c r="AT744" s="189" t="s">
        <v>769</v>
      </c>
      <c r="AU744" s="189" t="s">
        <v>82</v>
      </c>
      <c r="AY744" s="16" t="s">
        <v>125</v>
      </c>
      <c r="BE744" s="190">
        <f>IF(N744="základní",J744,0)</f>
        <v>0</v>
      </c>
      <c r="BF744" s="190">
        <f>IF(N744="snížená",J744,0)</f>
        <v>0</v>
      </c>
      <c r="BG744" s="190">
        <f>IF(N744="zákl. přenesená",J744,0)</f>
        <v>0</v>
      </c>
      <c r="BH744" s="190">
        <f>IF(N744="sníž. přenesená",J744,0)</f>
        <v>0</v>
      </c>
      <c r="BI744" s="190">
        <f>IF(N744="nulová",J744,0)</f>
        <v>0</v>
      </c>
      <c r="BJ744" s="16" t="s">
        <v>82</v>
      </c>
      <c r="BK744" s="190">
        <f>ROUND(I744*H744,2)</f>
        <v>0</v>
      </c>
      <c r="BL744" s="16" t="s">
        <v>132</v>
      </c>
      <c r="BM744" s="189" t="s">
        <v>1663</v>
      </c>
    </row>
    <row r="745" spans="1:65" s="2" customFormat="1" ht="29.25">
      <c r="A745" s="33"/>
      <c r="B745" s="34"/>
      <c r="C745" s="35"/>
      <c r="D745" s="191" t="s">
        <v>134</v>
      </c>
      <c r="E745" s="35"/>
      <c r="F745" s="192" t="s">
        <v>953</v>
      </c>
      <c r="G745" s="35"/>
      <c r="H745" s="35"/>
      <c r="I745" s="193"/>
      <c r="J745" s="35"/>
      <c r="K745" s="35"/>
      <c r="L745" s="38"/>
      <c r="M745" s="194"/>
      <c r="N745" s="195"/>
      <c r="O745" s="70"/>
      <c r="P745" s="70"/>
      <c r="Q745" s="70"/>
      <c r="R745" s="70"/>
      <c r="S745" s="70"/>
      <c r="T745" s="71"/>
      <c r="U745" s="33"/>
      <c r="V745" s="33"/>
      <c r="W745" s="33"/>
      <c r="X745" s="33"/>
      <c r="Y745" s="33"/>
      <c r="Z745" s="33"/>
      <c r="AA745" s="33"/>
      <c r="AB745" s="33"/>
      <c r="AC745" s="33"/>
      <c r="AD745" s="33"/>
      <c r="AE745" s="33"/>
      <c r="AT745" s="16" t="s">
        <v>134</v>
      </c>
      <c r="AU745" s="16" t="s">
        <v>82</v>
      </c>
    </row>
    <row r="746" spans="1:65" s="12" customFormat="1">
      <c r="B746" s="196"/>
      <c r="C746" s="197"/>
      <c r="D746" s="191" t="s">
        <v>135</v>
      </c>
      <c r="E746" s="198" t="s">
        <v>1</v>
      </c>
      <c r="F746" s="199" t="s">
        <v>1573</v>
      </c>
      <c r="G746" s="197"/>
      <c r="H746" s="198" t="s">
        <v>1</v>
      </c>
      <c r="I746" s="200"/>
      <c r="J746" s="197"/>
      <c r="K746" s="197"/>
      <c r="L746" s="201"/>
      <c r="M746" s="202"/>
      <c r="N746" s="203"/>
      <c r="O746" s="203"/>
      <c r="P746" s="203"/>
      <c r="Q746" s="203"/>
      <c r="R746" s="203"/>
      <c r="S746" s="203"/>
      <c r="T746" s="204"/>
      <c r="AT746" s="205" t="s">
        <v>135</v>
      </c>
      <c r="AU746" s="205" t="s">
        <v>82</v>
      </c>
      <c r="AV746" s="12" t="s">
        <v>82</v>
      </c>
      <c r="AW746" s="12" t="s">
        <v>30</v>
      </c>
      <c r="AX746" s="12" t="s">
        <v>74</v>
      </c>
      <c r="AY746" s="205" t="s">
        <v>125</v>
      </c>
    </row>
    <row r="747" spans="1:65" s="13" customFormat="1">
      <c r="B747" s="206"/>
      <c r="C747" s="207"/>
      <c r="D747" s="191" t="s">
        <v>135</v>
      </c>
      <c r="E747" s="208" t="s">
        <v>1</v>
      </c>
      <c r="F747" s="209" t="s">
        <v>131</v>
      </c>
      <c r="G747" s="207"/>
      <c r="H747" s="210">
        <v>8</v>
      </c>
      <c r="I747" s="211"/>
      <c r="J747" s="207"/>
      <c r="K747" s="207"/>
      <c r="L747" s="212"/>
      <c r="M747" s="213"/>
      <c r="N747" s="214"/>
      <c r="O747" s="214"/>
      <c r="P747" s="214"/>
      <c r="Q747" s="214"/>
      <c r="R747" s="214"/>
      <c r="S747" s="214"/>
      <c r="T747" s="215"/>
      <c r="AT747" s="216" t="s">
        <v>135</v>
      </c>
      <c r="AU747" s="216" t="s">
        <v>82</v>
      </c>
      <c r="AV747" s="13" t="s">
        <v>84</v>
      </c>
      <c r="AW747" s="13" t="s">
        <v>30</v>
      </c>
      <c r="AX747" s="13" t="s">
        <v>74</v>
      </c>
      <c r="AY747" s="216" t="s">
        <v>125</v>
      </c>
    </row>
    <row r="748" spans="1:65" s="12" customFormat="1">
      <c r="B748" s="196"/>
      <c r="C748" s="197"/>
      <c r="D748" s="191" t="s">
        <v>135</v>
      </c>
      <c r="E748" s="198" t="s">
        <v>1</v>
      </c>
      <c r="F748" s="199" t="s">
        <v>1581</v>
      </c>
      <c r="G748" s="197"/>
      <c r="H748" s="198" t="s">
        <v>1</v>
      </c>
      <c r="I748" s="200"/>
      <c r="J748" s="197"/>
      <c r="K748" s="197"/>
      <c r="L748" s="201"/>
      <c r="M748" s="202"/>
      <c r="N748" s="203"/>
      <c r="O748" s="203"/>
      <c r="P748" s="203"/>
      <c r="Q748" s="203"/>
      <c r="R748" s="203"/>
      <c r="S748" s="203"/>
      <c r="T748" s="204"/>
      <c r="AT748" s="205" t="s">
        <v>135</v>
      </c>
      <c r="AU748" s="205" t="s">
        <v>82</v>
      </c>
      <c r="AV748" s="12" t="s">
        <v>82</v>
      </c>
      <c r="AW748" s="12" t="s">
        <v>30</v>
      </c>
      <c r="AX748" s="12" t="s">
        <v>74</v>
      </c>
      <c r="AY748" s="205" t="s">
        <v>125</v>
      </c>
    </row>
    <row r="749" spans="1:65" s="13" customFormat="1">
      <c r="B749" s="206"/>
      <c r="C749" s="207"/>
      <c r="D749" s="191" t="s">
        <v>135</v>
      </c>
      <c r="E749" s="208" t="s">
        <v>1</v>
      </c>
      <c r="F749" s="209" t="s">
        <v>131</v>
      </c>
      <c r="G749" s="207"/>
      <c r="H749" s="210">
        <v>8</v>
      </c>
      <c r="I749" s="211"/>
      <c r="J749" s="207"/>
      <c r="K749" s="207"/>
      <c r="L749" s="212"/>
      <c r="M749" s="213"/>
      <c r="N749" s="214"/>
      <c r="O749" s="214"/>
      <c r="P749" s="214"/>
      <c r="Q749" s="214"/>
      <c r="R749" s="214"/>
      <c r="S749" s="214"/>
      <c r="T749" s="215"/>
      <c r="AT749" s="216" t="s">
        <v>135</v>
      </c>
      <c r="AU749" s="216" t="s">
        <v>82</v>
      </c>
      <c r="AV749" s="13" t="s">
        <v>84</v>
      </c>
      <c r="AW749" s="13" t="s">
        <v>30</v>
      </c>
      <c r="AX749" s="13" t="s">
        <v>74</v>
      </c>
      <c r="AY749" s="216" t="s">
        <v>125</v>
      </c>
    </row>
    <row r="750" spans="1:65" s="12" customFormat="1">
      <c r="B750" s="196"/>
      <c r="C750" s="197"/>
      <c r="D750" s="191" t="s">
        <v>135</v>
      </c>
      <c r="E750" s="198" t="s">
        <v>1</v>
      </c>
      <c r="F750" s="199" t="s">
        <v>1511</v>
      </c>
      <c r="G750" s="197"/>
      <c r="H750" s="198" t="s">
        <v>1</v>
      </c>
      <c r="I750" s="200"/>
      <c r="J750" s="197"/>
      <c r="K750" s="197"/>
      <c r="L750" s="201"/>
      <c r="M750" s="202"/>
      <c r="N750" s="203"/>
      <c r="O750" s="203"/>
      <c r="P750" s="203"/>
      <c r="Q750" s="203"/>
      <c r="R750" s="203"/>
      <c r="S750" s="203"/>
      <c r="T750" s="204"/>
      <c r="AT750" s="205" t="s">
        <v>135</v>
      </c>
      <c r="AU750" s="205" t="s">
        <v>82</v>
      </c>
      <c r="AV750" s="12" t="s">
        <v>82</v>
      </c>
      <c r="AW750" s="12" t="s">
        <v>30</v>
      </c>
      <c r="AX750" s="12" t="s">
        <v>74</v>
      </c>
      <c r="AY750" s="205" t="s">
        <v>125</v>
      </c>
    </row>
    <row r="751" spans="1:65" s="13" customFormat="1">
      <c r="B751" s="206"/>
      <c r="C751" s="207"/>
      <c r="D751" s="191" t="s">
        <v>135</v>
      </c>
      <c r="E751" s="208" t="s">
        <v>1</v>
      </c>
      <c r="F751" s="209" t="s">
        <v>1664</v>
      </c>
      <c r="G751" s="207"/>
      <c r="H751" s="210">
        <v>28</v>
      </c>
      <c r="I751" s="211"/>
      <c r="J751" s="207"/>
      <c r="K751" s="207"/>
      <c r="L751" s="212"/>
      <c r="M751" s="213"/>
      <c r="N751" s="214"/>
      <c r="O751" s="214"/>
      <c r="P751" s="214"/>
      <c r="Q751" s="214"/>
      <c r="R751" s="214"/>
      <c r="S751" s="214"/>
      <c r="T751" s="215"/>
      <c r="AT751" s="216" t="s">
        <v>135</v>
      </c>
      <c r="AU751" s="216" t="s">
        <v>82</v>
      </c>
      <c r="AV751" s="13" t="s">
        <v>84</v>
      </c>
      <c r="AW751" s="13" t="s">
        <v>30</v>
      </c>
      <c r="AX751" s="13" t="s">
        <v>74</v>
      </c>
      <c r="AY751" s="216" t="s">
        <v>125</v>
      </c>
    </row>
    <row r="752" spans="1:65" s="14" customFormat="1">
      <c r="B752" s="217"/>
      <c r="C752" s="218"/>
      <c r="D752" s="191" t="s">
        <v>135</v>
      </c>
      <c r="E752" s="219" t="s">
        <v>1</v>
      </c>
      <c r="F752" s="220" t="s">
        <v>138</v>
      </c>
      <c r="G752" s="218"/>
      <c r="H752" s="221">
        <v>44</v>
      </c>
      <c r="I752" s="222"/>
      <c r="J752" s="218"/>
      <c r="K752" s="218"/>
      <c r="L752" s="223"/>
      <c r="M752" s="224"/>
      <c r="N752" s="225"/>
      <c r="O752" s="225"/>
      <c r="P752" s="225"/>
      <c r="Q752" s="225"/>
      <c r="R752" s="225"/>
      <c r="S752" s="225"/>
      <c r="T752" s="226"/>
      <c r="AT752" s="227" t="s">
        <v>135</v>
      </c>
      <c r="AU752" s="227" t="s">
        <v>82</v>
      </c>
      <c r="AV752" s="14" t="s">
        <v>132</v>
      </c>
      <c r="AW752" s="14" t="s">
        <v>30</v>
      </c>
      <c r="AX752" s="14" t="s">
        <v>82</v>
      </c>
      <c r="AY752" s="227" t="s">
        <v>125</v>
      </c>
    </row>
    <row r="753" spans="1:65" s="2" customFormat="1" ht="24.2" customHeight="1">
      <c r="A753" s="33"/>
      <c r="B753" s="34"/>
      <c r="C753" s="228" t="s">
        <v>593</v>
      </c>
      <c r="D753" s="228" t="s">
        <v>769</v>
      </c>
      <c r="E753" s="229" t="s">
        <v>1665</v>
      </c>
      <c r="F753" s="230" t="s">
        <v>1666</v>
      </c>
      <c r="G753" s="231" t="s">
        <v>985</v>
      </c>
      <c r="H753" s="232">
        <v>16</v>
      </c>
      <c r="I753" s="233"/>
      <c r="J753" s="234">
        <f>ROUND(I753*H753,2)</f>
        <v>0</v>
      </c>
      <c r="K753" s="230" t="s">
        <v>130</v>
      </c>
      <c r="L753" s="38"/>
      <c r="M753" s="235" t="s">
        <v>1</v>
      </c>
      <c r="N753" s="236" t="s">
        <v>39</v>
      </c>
      <c r="O753" s="70"/>
      <c r="P753" s="187">
        <f>O753*H753</f>
        <v>0</v>
      </c>
      <c r="Q753" s="187">
        <v>0</v>
      </c>
      <c r="R753" s="187">
        <f>Q753*H753</f>
        <v>0</v>
      </c>
      <c r="S753" s="187">
        <v>0</v>
      </c>
      <c r="T753" s="188">
        <f>S753*H753</f>
        <v>0</v>
      </c>
      <c r="U753" s="33"/>
      <c r="V753" s="33"/>
      <c r="W753" s="33"/>
      <c r="X753" s="33"/>
      <c r="Y753" s="33"/>
      <c r="Z753" s="33"/>
      <c r="AA753" s="33"/>
      <c r="AB753" s="33"/>
      <c r="AC753" s="33"/>
      <c r="AD753" s="33"/>
      <c r="AE753" s="33"/>
      <c r="AR753" s="189" t="s">
        <v>132</v>
      </c>
      <c r="AT753" s="189" t="s">
        <v>769</v>
      </c>
      <c r="AU753" s="189" t="s">
        <v>82</v>
      </c>
      <c r="AY753" s="16" t="s">
        <v>125</v>
      </c>
      <c r="BE753" s="190">
        <f>IF(N753="základní",J753,0)</f>
        <v>0</v>
      </c>
      <c r="BF753" s="190">
        <f>IF(N753="snížená",J753,0)</f>
        <v>0</v>
      </c>
      <c r="BG753" s="190">
        <f>IF(N753="zákl. přenesená",J753,0)</f>
        <v>0</v>
      </c>
      <c r="BH753" s="190">
        <f>IF(N753="sníž. přenesená",J753,0)</f>
        <v>0</v>
      </c>
      <c r="BI753" s="190">
        <f>IF(N753="nulová",J753,0)</f>
        <v>0</v>
      </c>
      <c r="BJ753" s="16" t="s">
        <v>82</v>
      </c>
      <c r="BK753" s="190">
        <f>ROUND(I753*H753,2)</f>
        <v>0</v>
      </c>
      <c r="BL753" s="16" t="s">
        <v>132</v>
      </c>
      <c r="BM753" s="189" t="s">
        <v>1667</v>
      </c>
    </row>
    <row r="754" spans="1:65" s="2" customFormat="1" ht="68.25">
      <c r="A754" s="33"/>
      <c r="B754" s="34"/>
      <c r="C754" s="35"/>
      <c r="D754" s="191" t="s">
        <v>134</v>
      </c>
      <c r="E754" s="35"/>
      <c r="F754" s="192" t="s">
        <v>1668</v>
      </c>
      <c r="G754" s="35"/>
      <c r="H754" s="35"/>
      <c r="I754" s="193"/>
      <c r="J754" s="35"/>
      <c r="K754" s="35"/>
      <c r="L754" s="38"/>
      <c r="M754" s="194"/>
      <c r="N754" s="195"/>
      <c r="O754" s="70"/>
      <c r="P754" s="70"/>
      <c r="Q754" s="70"/>
      <c r="R754" s="70"/>
      <c r="S754" s="70"/>
      <c r="T754" s="71"/>
      <c r="U754" s="33"/>
      <c r="V754" s="33"/>
      <c r="W754" s="33"/>
      <c r="X754" s="33"/>
      <c r="Y754" s="33"/>
      <c r="Z754" s="33"/>
      <c r="AA754" s="33"/>
      <c r="AB754" s="33"/>
      <c r="AC754" s="33"/>
      <c r="AD754" s="33"/>
      <c r="AE754" s="33"/>
      <c r="AT754" s="16" t="s">
        <v>134</v>
      </c>
      <c r="AU754" s="16" t="s">
        <v>82</v>
      </c>
    </row>
    <row r="755" spans="1:65" s="12" customFormat="1">
      <c r="B755" s="196"/>
      <c r="C755" s="197"/>
      <c r="D755" s="191" t="s">
        <v>135</v>
      </c>
      <c r="E755" s="198" t="s">
        <v>1</v>
      </c>
      <c r="F755" s="199" t="s">
        <v>1573</v>
      </c>
      <c r="G755" s="197"/>
      <c r="H755" s="198" t="s">
        <v>1</v>
      </c>
      <c r="I755" s="200"/>
      <c r="J755" s="197"/>
      <c r="K755" s="197"/>
      <c r="L755" s="201"/>
      <c r="M755" s="202"/>
      <c r="N755" s="203"/>
      <c r="O755" s="203"/>
      <c r="P755" s="203"/>
      <c r="Q755" s="203"/>
      <c r="R755" s="203"/>
      <c r="S755" s="203"/>
      <c r="T755" s="204"/>
      <c r="AT755" s="205" t="s">
        <v>135</v>
      </c>
      <c r="AU755" s="205" t="s">
        <v>82</v>
      </c>
      <c r="AV755" s="12" t="s">
        <v>82</v>
      </c>
      <c r="AW755" s="12" t="s">
        <v>30</v>
      </c>
      <c r="AX755" s="12" t="s">
        <v>74</v>
      </c>
      <c r="AY755" s="205" t="s">
        <v>125</v>
      </c>
    </row>
    <row r="756" spans="1:65" s="13" customFormat="1">
      <c r="B756" s="206"/>
      <c r="C756" s="207"/>
      <c r="D756" s="191" t="s">
        <v>135</v>
      </c>
      <c r="E756" s="208" t="s">
        <v>1</v>
      </c>
      <c r="F756" s="209" t="s">
        <v>131</v>
      </c>
      <c r="G756" s="207"/>
      <c r="H756" s="210">
        <v>8</v>
      </c>
      <c r="I756" s="211"/>
      <c r="J756" s="207"/>
      <c r="K756" s="207"/>
      <c r="L756" s="212"/>
      <c r="M756" s="213"/>
      <c r="N756" s="214"/>
      <c r="O756" s="214"/>
      <c r="P756" s="214"/>
      <c r="Q756" s="214"/>
      <c r="R756" s="214"/>
      <c r="S756" s="214"/>
      <c r="T756" s="215"/>
      <c r="AT756" s="216" t="s">
        <v>135</v>
      </c>
      <c r="AU756" s="216" t="s">
        <v>82</v>
      </c>
      <c r="AV756" s="13" t="s">
        <v>84</v>
      </c>
      <c r="AW756" s="13" t="s">
        <v>30</v>
      </c>
      <c r="AX756" s="13" t="s">
        <v>74</v>
      </c>
      <c r="AY756" s="216" t="s">
        <v>125</v>
      </c>
    </row>
    <row r="757" spans="1:65" s="12" customFormat="1">
      <c r="B757" s="196"/>
      <c r="C757" s="197"/>
      <c r="D757" s="191" t="s">
        <v>135</v>
      </c>
      <c r="E757" s="198" t="s">
        <v>1</v>
      </c>
      <c r="F757" s="199" t="s">
        <v>1581</v>
      </c>
      <c r="G757" s="197"/>
      <c r="H757" s="198" t="s">
        <v>1</v>
      </c>
      <c r="I757" s="200"/>
      <c r="J757" s="197"/>
      <c r="K757" s="197"/>
      <c r="L757" s="201"/>
      <c r="M757" s="202"/>
      <c r="N757" s="203"/>
      <c r="O757" s="203"/>
      <c r="P757" s="203"/>
      <c r="Q757" s="203"/>
      <c r="R757" s="203"/>
      <c r="S757" s="203"/>
      <c r="T757" s="204"/>
      <c r="AT757" s="205" t="s">
        <v>135</v>
      </c>
      <c r="AU757" s="205" t="s">
        <v>82</v>
      </c>
      <c r="AV757" s="12" t="s">
        <v>82</v>
      </c>
      <c r="AW757" s="12" t="s">
        <v>30</v>
      </c>
      <c r="AX757" s="12" t="s">
        <v>74</v>
      </c>
      <c r="AY757" s="205" t="s">
        <v>125</v>
      </c>
    </row>
    <row r="758" spans="1:65" s="13" customFormat="1">
      <c r="B758" s="206"/>
      <c r="C758" s="207"/>
      <c r="D758" s="191" t="s">
        <v>135</v>
      </c>
      <c r="E758" s="208" t="s">
        <v>1</v>
      </c>
      <c r="F758" s="209" t="s">
        <v>131</v>
      </c>
      <c r="G758" s="207"/>
      <c r="H758" s="210">
        <v>8</v>
      </c>
      <c r="I758" s="211"/>
      <c r="J758" s="207"/>
      <c r="K758" s="207"/>
      <c r="L758" s="212"/>
      <c r="M758" s="213"/>
      <c r="N758" s="214"/>
      <c r="O758" s="214"/>
      <c r="P758" s="214"/>
      <c r="Q758" s="214"/>
      <c r="R758" s="214"/>
      <c r="S758" s="214"/>
      <c r="T758" s="215"/>
      <c r="AT758" s="216" t="s">
        <v>135</v>
      </c>
      <c r="AU758" s="216" t="s">
        <v>82</v>
      </c>
      <c r="AV758" s="13" t="s">
        <v>84</v>
      </c>
      <c r="AW758" s="13" t="s">
        <v>30</v>
      </c>
      <c r="AX758" s="13" t="s">
        <v>74</v>
      </c>
      <c r="AY758" s="216" t="s">
        <v>125</v>
      </c>
    </row>
    <row r="759" spans="1:65" s="14" customFormat="1">
      <c r="B759" s="217"/>
      <c r="C759" s="218"/>
      <c r="D759" s="191" t="s">
        <v>135</v>
      </c>
      <c r="E759" s="219" t="s">
        <v>1</v>
      </c>
      <c r="F759" s="220" t="s">
        <v>138</v>
      </c>
      <c r="G759" s="218"/>
      <c r="H759" s="221">
        <v>16</v>
      </c>
      <c r="I759" s="222"/>
      <c r="J759" s="218"/>
      <c r="K759" s="218"/>
      <c r="L759" s="223"/>
      <c r="M759" s="224"/>
      <c r="N759" s="225"/>
      <c r="O759" s="225"/>
      <c r="P759" s="225"/>
      <c r="Q759" s="225"/>
      <c r="R759" s="225"/>
      <c r="S759" s="225"/>
      <c r="T759" s="226"/>
      <c r="AT759" s="227" t="s">
        <v>135</v>
      </c>
      <c r="AU759" s="227" t="s">
        <v>82</v>
      </c>
      <c r="AV759" s="14" t="s">
        <v>132</v>
      </c>
      <c r="AW759" s="14" t="s">
        <v>30</v>
      </c>
      <c r="AX759" s="14" t="s">
        <v>82</v>
      </c>
      <c r="AY759" s="227" t="s">
        <v>125</v>
      </c>
    </row>
    <row r="760" spans="1:65" s="2" customFormat="1" ht="24.2" customHeight="1">
      <c r="A760" s="33"/>
      <c r="B760" s="34"/>
      <c r="C760" s="228" t="s">
        <v>597</v>
      </c>
      <c r="D760" s="228" t="s">
        <v>769</v>
      </c>
      <c r="E760" s="229" t="s">
        <v>1009</v>
      </c>
      <c r="F760" s="230" t="s">
        <v>1010</v>
      </c>
      <c r="G760" s="231" t="s">
        <v>985</v>
      </c>
      <c r="H760" s="232">
        <v>28</v>
      </c>
      <c r="I760" s="233"/>
      <c r="J760" s="234">
        <f>ROUND(I760*H760,2)</f>
        <v>0</v>
      </c>
      <c r="K760" s="230" t="s">
        <v>130</v>
      </c>
      <c r="L760" s="38"/>
      <c r="M760" s="235" t="s">
        <v>1</v>
      </c>
      <c r="N760" s="236" t="s">
        <v>39</v>
      </c>
      <c r="O760" s="70"/>
      <c r="P760" s="187">
        <f>O760*H760</f>
        <v>0</v>
      </c>
      <c r="Q760" s="187">
        <v>0</v>
      </c>
      <c r="R760" s="187">
        <f>Q760*H760</f>
        <v>0</v>
      </c>
      <c r="S760" s="187">
        <v>0</v>
      </c>
      <c r="T760" s="188">
        <f>S760*H760</f>
        <v>0</v>
      </c>
      <c r="U760" s="33"/>
      <c r="V760" s="33"/>
      <c r="W760" s="33"/>
      <c r="X760" s="33"/>
      <c r="Y760" s="33"/>
      <c r="Z760" s="33"/>
      <c r="AA760" s="33"/>
      <c r="AB760" s="33"/>
      <c r="AC760" s="33"/>
      <c r="AD760" s="33"/>
      <c r="AE760" s="33"/>
      <c r="AR760" s="189" t="s">
        <v>132</v>
      </c>
      <c r="AT760" s="189" t="s">
        <v>769</v>
      </c>
      <c r="AU760" s="189" t="s">
        <v>82</v>
      </c>
      <c r="AY760" s="16" t="s">
        <v>125</v>
      </c>
      <c r="BE760" s="190">
        <f>IF(N760="základní",J760,0)</f>
        <v>0</v>
      </c>
      <c r="BF760" s="190">
        <f>IF(N760="snížená",J760,0)</f>
        <v>0</v>
      </c>
      <c r="BG760" s="190">
        <f>IF(N760="zákl. přenesená",J760,0)</f>
        <v>0</v>
      </c>
      <c r="BH760" s="190">
        <f>IF(N760="sníž. přenesená",J760,0)</f>
        <v>0</v>
      </c>
      <c r="BI760" s="190">
        <f>IF(N760="nulová",J760,0)</f>
        <v>0</v>
      </c>
      <c r="BJ760" s="16" t="s">
        <v>82</v>
      </c>
      <c r="BK760" s="190">
        <f>ROUND(I760*H760,2)</f>
        <v>0</v>
      </c>
      <c r="BL760" s="16" t="s">
        <v>132</v>
      </c>
      <c r="BM760" s="189" t="s">
        <v>1669</v>
      </c>
    </row>
    <row r="761" spans="1:65" s="2" customFormat="1" ht="68.25">
      <c r="A761" s="33"/>
      <c r="B761" s="34"/>
      <c r="C761" s="35"/>
      <c r="D761" s="191" t="s">
        <v>134</v>
      </c>
      <c r="E761" s="35"/>
      <c r="F761" s="192" t="s">
        <v>1012</v>
      </c>
      <c r="G761" s="35"/>
      <c r="H761" s="35"/>
      <c r="I761" s="193"/>
      <c r="J761" s="35"/>
      <c r="K761" s="35"/>
      <c r="L761" s="38"/>
      <c r="M761" s="194"/>
      <c r="N761" s="195"/>
      <c r="O761" s="70"/>
      <c r="P761" s="70"/>
      <c r="Q761" s="70"/>
      <c r="R761" s="70"/>
      <c r="S761" s="70"/>
      <c r="T761" s="71"/>
      <c r="U761" s="33"/>
      <c r="V761" s="33"/>
      <c r="W761" s="33"/>
      <c r="X761" s="33"/>
      <c r="Y761" s="33"/>
      <c r="Z761" s="33"/>
      <c r="AA761" s="33"/>
      <c r="AB761" s="33"/>
      <c r="AC761" s="33"/>
      <c r="AD761" s="33"/>
      <c r="AE761" s="33"/>
      <c r="AT761" s="16" t="s">
        <v>134</v>
      </c>
      <c r="AU761" s="16" t="s">
        <v>82</v>
      </c>
    </row>
    <row r="762" spans="1:65" s="12" customFormat="1">
      <c r="B762" s="196"/>
      <c r="C762" s="197"/>
      <c r="D762" s="191" t="s">
        <v>135</v>
      </c>
      <c r="E762" s="198" t="s">
        <v>1</v>
      </c>
      <c r="F762" s="199" t="s">
        <v>1452</v>
      </c>
      <c r="G762" s="197"/>
      <c r="H762" s="198" t="s">
        <v>1</v>
      </c>
      <c r="I762" s="200"/>
      <c r="J762" s="197"/>
      <c r="K762" s="197"/>
      <c r="L762" s="201"/>
      <c r="M762" s="202"/>
      <c r="N762" s="203"/>
      <c r="O762" s="203"/>
      <c r="P762" s="203"/>
      <c r="Q762" s="203"/>
      <c r="R762" s="203"/>
      <c r="S762" s="203"/>
      <c r="T762" s="204"/>
      <c r="AT762" s="205" t="s">
        <v>135</v>
      </c>
      <c r="AU762" s="205" t="s">
        <v>82</v>
      </c>
      <c r="AV762" s="12" t="s">
        <v>82</v>
      </c>
      <c r="AW762" s="12" t="s">
        <v>30</v>
      </c>
      <c r="AX762" s="12" t="s">
        <v>74</v>
      </c>
      <c r="AY762" s="205" t="s">
        <v>125</v>
      </c>
    </row>
    <row r="763" spans="1:65" s="13" customFormat="1">
      <c r="B763" s="206"/>
      <c r="C763" s="207"/>
      <c r="D763" s="191" t="s">
        <v>135</v>
      </c>
      <c r="E763" s="208" t="s">
        <v>1</v>
      </c>
      <c r="F763" s="209" t="s">
        <v>221</v>
      </c>
      <c r="G763" s="207"/>
      <c r="H763" s="210">
        <v>14</v>
      </c>
      <c r="I763" s="211"/>
      <c r="J763" s="207"/>
      <c r="K763" s="207"/>
      <c r="L763" s="212"/>
      <c r="M763" s="213"/>
      <c r="N763" s="214"/>
      <c r="O763" s="214"/>
      <c r="P763" s="214"/>
      <c r="Q763" s="214"/>
      <c r="R763" s="214"/>
      <c r="S763" s="214"/>
      <c r="T763" s="215"/>
      <c r="AT763" s="216" t="s">
        <v>135</v>
      </c>
      <c r="AU763" s="216" t="s">
        <v>82</v>
      </c>
      <c r="AV763" s="13" t="s">
        <v>84</v>
      </c>
      <c r="AW763" s="13" t="s">
        <v>30</v>
      </c>
      <c r="AX763" s="13" t="s">
        <v>74</v>
      </c>
      <c r="AY763" s="216" t="s">
        <v>125</v>
      </c>
    </row>
    <row r="764" spans="1:65" s="12" customFormat="1">
      <c r="B764" s="196"/>
      <c r="C764" s="197"/>
      <c r="D764" s="191" t="s">
        <v>135</v>
      </c>
      <c r="E764" s="198" t="s">
        <v>1</v>
      </c>
      <c r="F764" s="199" t="s">
        <v>1453</v>
      </c>
      <c r="G764" s="197"/>
      <c r="H764" s="198" t="s">
        <v>1</v>
      </c>
      <c r="I764" s="200"/>
      <c r="J764" s="197"/>
      <c r="K764" s="197"/>
      <c r="L764" s="201"/>
      <c r="M764" s="202"/>
      <c r="N764" s="203"/>
      <c r="O764" s="203"/>
      <c r="P764" s="203"/>
      <c r="Q764" s="203"/>
      <c r="R764" s="203"/>
      <c r="S764" s="203"/>
      <c r="T764" s="204"/>
      <c r="AT764" s="205" t="s">
        <v>135</v>
      </c>
      <c r="AU764" s="205" t="s">
        <v>82</v>
      </c>
      <c r="AV764" s="12" t="s">
        <v>82</v>
      </c>
      <c r="AW764" s="12" t="s">
        <v>30</v>
      </c>
      <c r="AX764" s="12" t="s">
        <v>74</v>
      </c>
      <c r="AY764" s="205" t="s">
        <v>125</v>
      </c>
    </row>
    <row r="765" spans="1:65" s="13" customFormat="1">
      <c r="B765" s="206"/>
      <c r="C765" s="207"/>
      <c r="D765" s="191" t="s">
        <v>135</v>
      </c>
      <c r="E765" s="208" t="s">
        <v>1</v>
      </c>
      <c r="F765" s="209" t="s">
        <v>221</v>
      </c>
      <c r="G765" s="207"/>
      <c r="H765" s="210">
        <v>14</v>
      </c>
      <c r="I765" s="211"/>
      <c r="J765" s="207"/>
      <c r="K765" s="207"/>
      <c r="L765" s="212"/>
      <c r="M765" s="213"/>
      <c r="N765" s="214"/>
      <c r="O765" s="214"/>
      <c r="P765" s="214"/>
      <c r="Q765" s="214"/>
      <c r="R765" s="214"/>
      <c r="S765" s="214"/>
      <c r="T765" s="215"/>
      <c r="AT765" s="216" t="s">
        <v>135</v>
      </c>
      <c r="AU765" s="216" t="s">
        <v>82</v>
      </c>
      <c r="AV765" s="13" t="s">
        <v>84</v>
      </c>
      <c r="AW765" s="13" t="s">
        <v>30</v>
      </c>
      <c r="AX765" s="13" t="s">
        <v>74</v>
      </c>
      <c r="AY765" s="216" t="s">
        <v>125</v>
      </c>
    </row>
    <row r="766" spans="1:65" s="14" customFormat="1">
      <c r="B766" s="217"/>
      <c r="C766" s="218"/>
      <c r="D766" s="191" t="s">
        <v>135</v>
      </c>
      <c r="E766" s="219" t="s">
        <v>1</v>
      </c>
      <c r="F766" s="220" t="s">
        <v>138</v>
      </c>
      <c r="G766" s="218"/>
      <c r="H766" s="221">
        <v>28</v>
      </c>
      <c r="I766" s="222"/>
      <c r="J766" s="218"/>
      <c r="K766" s="218"/>
      <c r="L766" s="223"/>
      <c r="M766" s="224"/>
      <c r="N766" s="225"/>
      <c r="O766" s="225"/>
      <c r="P766" s="225"/>
      <c r="Q766" s="225"/>
      <c r="R766" s="225"/>
      <c r="S766" s="225"/>
      <c r="T766" s="226"/>
      <c r="AT766" s="227" t="s">
        <v>135</v>
      </c>
      <c r="AU766" s="227" t="s">
        <v>82</v>
      </c>
      <c r="AV766" s="14" t="s">
        <v>132</v>
      </c>
      <c r="AW766" s="14" t="s">
        <v>30</v>
      </c>
      <c r="AX766" s="14" t="s">
        <v>82</v>
      </c>
      <c r="AY766" s="227" t="s">
        <v>125</v>
      </c>
    </row>
    <row r="767" spans="1:65" s="2" customFormat="1" ht="33" customHeight="1">
      <c r="A767" s="33"/>
      <c r="B767" s="34"/>
      <c r="C767" s="228" t="s">
        <v>601</v>
      </c>
      <c r="D767" s="228" t="s">
        <v>769</v>
      </c>
      <c r="E767" s="229" t="s">
        <v>1028</v>
      </c>
      <c r="F767" s="230" t="s">
        <v>1029</v>
      </c>
      <c r="G767" s="231" t="s">
        <v>985</v>
      </c>
      <c r="H767" s="232">
        <v>8</v>
      </c>
      <c r="I767" s="233"/>
      <c r="J767" s="234">
        <f>ROUND(I767*H767,2)</f>
        <v>0</v>
      </c>
      <c r="K767" s="230" t="s">
        <v>130</v>
      </c>
      <c r="L767" s="38"/>
      <c r="M767" s="235" t="s">
        <v>1</v>
      </c>
      <c r="N767" s="236" t="s">
        <v>39</v>
      </c>
      <c r="O767" s="70"/>
      <c r="P767" s="187">
        <f>O767*H767</f>
        <v>0</v>
      </c>
      <c r="Q767" s="187">
        <v>0</v>
      </c>
      <c r="R767" s="187">
        <f>Q767*H767</f>
        <v>0</v>
      </c>
      <c r="S767" s="187">
        <v>0</v>
      </c>
      <c r="T767" s="188">
        <f>S767*H767</f>
        <v>0</v>
      </c>
      <c r="U767" s="33"/>
      <c r="V767" s="33"/>
      <c r="W767" s="33"/>
      <c r="X767" s="33"/>
      <c r="Y767" s="33"/>
      <c r="Z767" s="33"/>
      <c r="AA767" s="33"/>
      <c r="AB767" s="33"/>
      <c r="AC767" s="33"/>
      <c r="AD767" s="33"/>
      <c r="AE767" s="33"/>
      <c r="AR767" s="189" t="s">
        <v>132</v>
      </c>
      <c r="AT767" s="189" t="s">
        <v>769</v>
      </c>
      <c r="AU767" s="189" t="s">
        <v>82</v>
      </c>
      <c r="AY767" s="16" t="s">
        <v>125</v>
      </c>
      <c r="BE767" s="190">
        <f>IF(N767="základní",J767,0)</f>
        <v>0</v>
      </c>
      <c r="BF767" s="190">
        <f>IF(N767="snížená",J767,0)</f>
        <v>0</v>
      </c>
      <c r="BG767" s="190">
        <f>IF(N767="zákl. přenesená",J767,0)</f>
        <v>0</v>
      </c>
      <c r="BH767" s="190">
        <f>IF(N767="sníž. přenesená",J767,0)</f>
        <v>0</v>
      </c>
      <c r="BI767" s="190">
        <f>IF(N767="nulová",J767,0)</f>
        <v>0</v>
      </c>
      <c r="BJ767" s="16" t="s">
        <v>82</v>
      </c>
      <c r="BK767" s="190">
        <f>ROUND(I767*H767,2)</f>
        <v>0</v>
      </c>
      <c r="BL767" s="16" t="s">
        <v>132</v>
      </c>
      <c r="BM767" s="189" t="s">
        <v>1670</v>
      </c>
    </row>
    <row r="768" spans="1:65" s="2" customFormat="1" ht="58.5">
      <c r="A768" s="33"/>
      <c r="B768" s="34"/>
      <c r="C768" s="35"/>
      <c r="D768" s="191" t="s">
        <v>134</v>
      </c>
      <c r="E768" s="35"/>
      <c r="F768" s="192" t="s">
        <v>1031</v>
      </c>
      <c r="G768" s="35"/>
      <c r="H768" s="35"/>
      <c r="I768" s="193"/>
      <c r="J768" s="35"/>
      <c r="K768" s="35"/>
      <c r="L768" s="38"/>
      <c r="M768" s="194"/>
      <c r="N768" s="195"/>
      <c r="O768" s="70"/>
      <c r="P768" s="70"/>
      <c r="Q768" s="70"/>
      <c r="R768" s="70"/>
      <c r="S768" s="70"/>
      <c r="T768" s="71"/>
      <c r="U768" s="33"/>
      <c r="V768" s="33"/>
      <c r="W768" s="33"/>
      <c r="X768" s="33"/>
      <c r="Y768" s="33"/>
      <c r="Z768" s="33"/>
      <c r="AA768" s="33"/>
      <c r="AB768" s="33"/>
      <c r="AC768" s="33"/>
      <c r="AD768" s="33"/>
      <c r="AE768" s="33"/>
      <c r="AT768" s="16" t="s">
        <v>134</v>
      </c>
      <c r="AU768" s="16" t="s">
        <v>82</v>
      </c>
    </row>
    <row r="769" spans="1:65" s="12" customFormat="1">
      <c r="B769" s="196"/>
      <c r="C769" s="197"/>
      <c r="D769" s="191" t="s">
        <v>135</v>
      </c>
      <c r="E769" s="198" t="s">
        <v>1</v>
      </c>
      <c r="F769" s="199" t="s">
        <v>1573</v>
      </c>
      <c r="G769" s="197"/>
      <c r="H769" s="198" t="s">
        <v>1</v>
      </c>
      <c r="I769" s="200"/>
      <c r="J769" s="197"/>
      <c r="K769" s="197"/>
      <c r="L769" s="201"/>
      <c r="M769" s="202"/>
      <c r="N769" s="203"/>
      <c r="O769" s="203"/>
      <c r="P769" s="203"/>
      <c r="Q769" s="203"/>
      <c r="R769" s="203"/>
      <c r="S769" s="203"/>
      <c r="T769" s="204"/>
      <c r="AT769" s="205" t="s">
        <v>135</v>
      </c>
      <c r="AU769" s="205" t="s">
        <v>82</v>
      </c>
      <c r="AV769" s="12" t="s">
        <v>82</v>
      </c>
      <c r="AW769" s="12" t="s">
        <v>30</v>
      </c>
      <c r="AX769" s="12" t="s">
        <v>74</v>
      </c>
      <c r="AY769" s="205" t="s">
        <v>125</v>
      </c>
    </row>
    <row r="770" spans="1:65" s="13" customFormat="1">
      <c r="B770" s="206"/>
      <c r="C770" s="207"/>
      <c r="D770" s="191" t="s">
        <v>135</v>
      </c>
      <c r="E770" s="208" t="s">
        <v>1</v>
      </c>
      <c r="F770" s="209" t="s">
        <v>132</v>
      </c>
      <c r="G770" s="207"/>
      <c r="H770" s="210">
        <v>4</v>
      </c>
      <c r="I770" s="211"/>
      <c r="J770" s="207"/>
      <c r="K770" s="207"/>
      <c r="L770" s="212"/>
      <c r="M770" s="213"/>
      <c r="N770" s="214"/>
      <c r="O770" s="214"/>
      <c r="P770" s="214"/>
      <c r="Q770" s="214"/>
      <c r="R770" s="214"/>
      <c r="S770" s="214"/>
      <c r="T770" s="215"/>
      <c r="AT770" s="216" t="s">
        <v>135</v>
      </c>
      <c r="AU770" s="216" t="s">
        <v>82</v>
      </c>
      <c r="AV770" s="13" t="s">
        <v>84</v>
      </c>
      <c r="AW770" s="13" t="s">
        <v>30</v>
      </c>
      <c r="AX770" s="13" t="s">
        <v>74</v>
      </c>
      <c r="AY770" s="216" t="s">
        <v>125</v>
      </c>
    </row>
    <row r="771" spans="1:65" s="12" customFormat="1">
      <c r="B771" s="196"/>
      <c r="C771" s="197"/>
      <c r="D771" s="191" t="s">
        <v>135</v>
      </c>
      <c r="E771" s="198" t="s">
        <v>1</v>
      </c>
      <c r="F771" s="199" t="s">
        <v>1581</v>
      </c>
      <c r="G771" s="197"/>
      <c r="H771" s="198" t="s">
        <v>1</v>
      </c>
      <c r="I771" s="200"/>
      <c r="J771" s="197"/>
      <c r="K771" s="197"/>
      <c r="L771" s="201"/>
      <c r="M771" s="202"/>
      <c r="N771" s="203"/>
      <c r="O771" s="203"/>
      <c r="P771" s="203"/>
      <c r="Q771" s="203"/>
      <c r="R771" s="203"/>
      <c r="S771" s="203"/>
      <c r="T771" s="204"/>
      <c r="AT771" s="205" t="s">
        <v>135</v>
      </c>
      <c r="AU771" s="205" t="s">
        <v>82</v>
      </c>
      <c r="AV771" s="12" t="s">
        <v>82</v>
      </c>
      <c r="AW771" s="12" t="s">
        <v>30</v>
      </c>
      <c r="AX771" s="12" t="s">
        <v>74</v>
      </c>
      <c r="AY771" s="205" t="s">
        <v>125</v>
      </c>
    </row>
    <row r="772" spans="1:65" s="13" customFormat="1">
      <c r="B772" s="206"/>
      <c r="C772" s="207"/>
      <c r="D772" s="191" t="s">
        <v>135</v>
      </c>
      <c r="E772" s="208" t="s">
        <v>1</v>
      </c>
      <c r="F772" s="209" t="s">
        <v>132</v>
      </c>
      <c r="G772" s="207"/>
      <c r="H772" s="210">
        <v>4</v>
      </c>
      <c r="I772" s="211"/>
      <c r="J772" s="207"/>
      <c r="K772" s="207"/>
      <c r="L772" s="212"/>
      <c r="M772" s="213"/>
      <c r="N772" s="214"/>
      <c r="O772" s="214"/>
      <c r="P772" s="214"/>
      <c r="Q772" s="214"/>
      <c r="R772" s="214"/>
      <c r="S772" s="214"/>
      <c r="T772" s="215"/>
      <c r="AT772" s="216" t="s">
        <v>135</v>
      </c>
      <c r="AU772" s="216" t="s">
        <v>82</v>
      </c>
      <c r="AV772" s="13" t="s">
        <v>84</v>
      </c>
      <c r="AW772" s="13" t="s">
        <v>30</v>
      </c>
      <c r="AX772" s="13" t="s">
        <v>74</v>
      </c>
      <c r="AY772" s="216" t="s">
        <v>125</v>
      </c>
    </row>
    <row r="773" spans="1:65" s="14" customFormat="1">
      <c r="B773" s="217"/>
      <c r="C773" s="218"/>
      <c r="D773" s="191" t="s">
        <v>135</v>
      </c>
      <c r="E773" s="219" t="s">
        <v>1</v>
      </c>
      <c r="F773" s="220" t="s">
        <v>138</v>
      </c>
      <c r="G773" s="218"/>
      <c r="H773" s="221">
        <v>8</v>
      </c>
      <c r="I773" s="222"/>
      <c r="J773" s="218"/>
      <c r="K773" s="218"/>
      <c r="L773" s="223"/>
      <c r="M773" s="224"/>
      <c r="N773" s="225"/>
      <c r="O773" s="225"/>
      <c r="P773" s="225"/>
      <c r="Q773" s="225"/>
      <c r="R773" s="225"/>
      <c r="S773" s="225"/>
      <c r="T773" s="226"/>
      <c r="AT773" s="227" t="s">
        <v>135</v>
      </c>
      <c r="AU773" s="227" t="s">
        <v>82</v>
      </c>
      <c r="AV773" s="14" t="s">
        <v>132</v>
      </c>
      <c r="AW773" s="14" t="s">
        <v>30</v>
      </c>
      <c r="AX773" s="14" t="s">
        <v>82</v>
      </c>
      <c r="AY773" s="227" t="s">
        <v>125</v>
      </c>
    </row>
    <row r="774" spans="1:65" s="2" customFormat="1" ht="33" customHeight="1">
      <c r="A774" s="33"/>
      <c r="B774" s="34"/>
      <c r="C774" s="228" t="s">
        <v>605</v>
      </c>
      <c r="D774" s="228" t="s">
        <v>769</v>
      </c>
      <c r="E774" s="229" t="s">
        <v>1671</v>
      </c>
      <c r="F774" s="230" t="s">
        <v>1672</v>
      </c>
      <c r="G774" s="231" t="s">
        <v>985</v>
      </c>
      <c r="H774" s="232">
        <v>4</v>
      </c>
      <c r="I774" s="233"/>
      <c r="J774" s="234">
        <f>ROUND(I774*H774,2)</f>
        <v>0</v>
      </c>
      <c r="K774" s="230" t="s">
        <v>130</v>
      </c>
      <c r="L774" s="38"/>
      <c r="M774" s="235" t="s">
        <v>1</v>
      </c>
      <c r="N774" s="236" t="s">
        <v>39</v>
      </c>
      <c r="O774" s="70"/>
      <c r="P774" s="187">
        <f>O774*H774</f>
        <v>0</v>
      </c>
      <c r="Q774" s="187">
        <v>0</v>
      </c>
      <c r="R774" s="187">
        <f>Q774*H774</f>
        <v>0</v>
      </c>
      <c r="S774" s="187">
        <v>0</v>
      </c>
      <c r="T774" s="188">
        <f>S774*H774</f>
        <v>0</v>
      </c>
      <c r="U774" s="33"/>
      <c r="V774" s="33"/>
      <c r="W774" s="33"/>
      <c r="X774" s="33"/>
      <c r="Y774" s="33"/>
      <c r="Z774" s="33"/>
      <c r="AA774" s="33"/>
      <c r="AB774" s="33"/>
      <c r="AC774" s="33"/>
      <c r="AD774" s="33"/>
      <c r="AE774" s="33"/>
      <c r="AR774" s="189" t="s">
        <v>132</v>
      </c>
      <c r="AT774" s="189" t="s">
        <v>769</v>
      </c>
      <c r="AU774" s="189" t="s">
        <v>82</v>
      </c>
      <c r="AY774" s="16" t="s">
        <v>125</v>
      </c>
      <c r="BE774" s="190">
        <f>IF(N774="základní",J774,0)</f>
        <v>0</v>
      </c>
      <c r="BF774" s="190">
        <f>IF(N774="snížená",J774,0)</f>
        <v>0</v>
      </c>
      <c r="BG774" s="190">
        <f>IF(N774="zákl. přenesená",J774,0)</f>
        <v>0</v>
      </c>
      <c r="BH774" s="190">
        <f>IF(N774="sníž. přenesená",J774,0)</f>
        <v>0</v>
      </c>
      <c r="BI774" s="190">
        <f>IF(N774="nulová",J774,0)</f>
        <v>0</v>
      </c>
      <c r="BJ774" s="16" t="s">
        <v>82</v>
      </c>
      <c r="BK774" s="190">
        <f>ROUND(I774*H774,2)</f>
        <v>0</v>
      </c>
      <c r="BL774" s="16" t="s">
        <v>132</v>
      </c>
      <c r="BM774" s="189" t="s">
        <v>1673</v>
      </c>
    </row>
    <row r="775" spans="1:65" s="2" customFormat="1" ht="58.5">
      <c r="A775" s="33"/>
      <c r="B775" s="34"/>
      <c r="C775" s="35"/>
      <c r="D775" s="191" t="s">
        <v>134</v>
      </c>
      <c r="E775" s="35"/>
      <c r="F775" s="192" t="s">
        <v>1674</v>
      </c>
      <c r="G775" s="35"/>
      <c r="H775" s="35"/>
      <c r="I775" s="193"/>
      <c r="J775" s="35"/>
      <c r="K775" s="35"/>
      <c r="L775" s="38"/>
      <c r="M775" s="194"/>
      <c r="N775" s="195"/>
      <c r="O775" s="70"/>
      <c r="P775" s="70"/>
      <c r="Q775" s="70"/>
      <c r="R775" s="70"/>
      <c r="S775" s="70"/>
      <c r="T775" s="71"/>
      <c r="U775" s="33"/>
      <c r="V775" s="33"/>
      <c r="W775" s="33"/>
      <c r="X775" s="33"/>
      <c r="Y775" s="33"/>
      <c r="Z775" s="33"/>
      <c r="AA775" s="33"/>
      <c r="AB775" s="33"/>
      <c r="AC775" s="33"/>
      <c r="AD775" s="33"/>
      <c r="AE775" s="33"/>
      <c r="AT775" s="16" t="s">
        <v>134</v>
      </c>
      <c r="AU775" s="16" t="s">
        <v>82</v>
      </c>
    </row>
    <row r="776" spans="1:65" s="12" customFormat="1">
      <c r="B776" s="196"/>
      <c r="C776" s="197"/>
      <c r="D776" s="191" t="s">
        <v>135</v>
      </c>
      <c r="E776" s="198" t="s">
        <v>1</v>
      </c>
      <c r="F776" s="199" t="s">
        <v>1452</v>
      </c>
      <c r="G776" s="197"/>
      <c r="H776" s="198" t="s">
        <v>1</v>
      </c>
      <c r="I776" s="200"/>
      <c r="J776" s="197"/>
      <c r="K776" s="197"/>
      <c r="L776" s="201"/>
      <c r="M776" s="202"/>
      <c r="N776" s="203"/>
      <c r="O776" s="203"/>
      <c r="P776" s="203"/>
      <c r="Q776" s="203"/>
      <c r="R776" s="203"/>
      <c r="S776" s="203"/>
      <c r="T776" s="204"/>
      <c r="AT776" s="205" t="s">
        <v>135</v>
      </c>
      <c r="AU776" s="205" t="s">
        <v>82</v>
      </c>
      <c r="AV776" s="12" t="s">
        <v>82</v>
      </c>
      <c r="AW776" s="12" t="s">
        <v>30</v>
      </c>
      <c r="AX776" s="12" t="s">
        <v>74</v>
      </c>
      <c r="AY776" s="205" t="s">
        <v>125</v>
      </c>
    </row>
    <row r="777" spans="1:65" s="13" customFormat="1">
      <c r="B777" s="206"/>
      <c r="C777" s="207"/>
      <c r="D777" s="191" t="s">
        <v>135</v>
      </c>
      <c r="E777" s="208" t="s">
        <v>1</v>
      </c>
      <c r="F777" s="209" t="s">
        <v>84</v>
      </c>
      <c r="G777" s="207"/>
      <c r="H777" s="210">
        <v>2</v>
      </c>
      <c r="I777" s="211"/>
      <c r="J777" s="207"/>
      <c r="K777" s="207"/>
      <c r="L777" s="212"/>
      <c r="M777" s="213"/>
      <c r="N777" s="214"/>
      <c r="O777" s="214"/>
      <c r="P777" s="214"/>
      <c r="Q777" s="214"/>
      <c r="R777" s="214"/>
      <c r="S777" s="214"/>
      <c r="T777" s="215"/>
      <c r="AT777" s="216" t="s">
        <v>135</v>
      </c>
      <c r="AU777" s="216" t="s">
        <v>82</v>
      </c>
      <c r="AV777" s="13" t="s">
        <v>84</v>
      </c>
      <c r="AW777" s="13" t="s">
        <v>30</v>
      </c>
      <c r="AX777" s="13" t="s">
        <v>74</v>
      </c>
      <c r="AY777" s="216" t="s">
        <v>125</v>
      </c>
    </row>
    <row r="778" spans="1:65" s="12" customFormat="1">
      <c r="B778" s="196"/>
      <c r="C778" s="197"/>
      <c r="D778" s="191" t="s">
        <v>135</v>
      </c>
      <c r="E778" s="198" t="s">
        <v>1</v>
      </c>
      <c r="F778" s="199" t="s">
        <v>1453</v>
      </c>
      <c r="G778" s="197"/>
      <c r="H778" s="198" t="s">
        <v>1</v>
      </c>
      <c r="I778" s="200"/>
      <c r="J778" s="197"/>
      <c r="K778" s="197"/>
      <c r="L778" s="201"/>
      <c r="M778" s="202"/>
      <c r="N778" s="203"/>
      <c r="O778" s="203"/>
      <c r="P778" s="203"/>
      <c r="Q778" s="203"/>
      <c r="R778" s="203"/>
      <c r="S778" s="203"/>
      <c r="T778" s="204"/>
      <c r="AT778" s="205" t="s">
        <v>135</v>
      </c>
      <c r="AU778" s="205" t="s">
        <v>82</v>
      </c>
      <c r="AV778" s="12" t="s">
        <v>82</v>
      </c>
      <c r="AW778" s="12" t="s">
        <v>30</v>
      </c>
      <c r="AX778" s="12" t="s">
        <v>74</v>
      </c>
      <c r="AY778" s="205" t="s">
        <v>125</v>
      </c>
    </row>
    <row r="779" spans="1:65" s="13" customFormat="1">
      <c r="B779" s="206"/>
      <c r="C779" s="207"/>
      <c r="D779" s="191" t="s">
        <v>135</v>
      </c>
      <c r="E779" s="208" t="s">
        <v>1</v>
      </c>
      <c r="F779" s="209" t="s">
        <v>84</v>
      </c>
      <c r="G779" s="207"/>
      <c r="H779" s="210">
        <v>2</v>
      </c>
      <c r="I779" s="211"/>
      <c r="J779" s="207"/>
      <c r="K779" s="207"/>
      <c r="L779" s="212"/>
      <c r="M779" s="213"/>
      <c r="N779" s="214"/>
      <c r="O779" s="214"/>
      <c r="P779" s="214"/>
      <c r="Q779" s="214"/>
      <c r="R779" s="214"/>
      <c r="S779" s="214"/>
      <c r="T779" s="215"/>
      <c r="AT779" s="216" t="s">
        <v>135</v>
      </c>
      <c r="AU779" s="216" t="s">
        <v>82</v>
      </c>
      <c r="AV779" s="13" t="s">
        <v>84</v>
      </c>
      <c r="AW779" s="13" t="s">
        <v>30</v>
      </c>
      <c r="AX779" s="13" t="s">
        <v>74</v>
      </c>
      <c r="AY779" s="216" t="s">
        <v>125</v>
      </c>
    </row>
    <row r="780" spans="1:65" s="14" customFormat="1">
      <c r="B780" s="217"/>
      <c r="C780" s="218"/>
      <c r="D780" s="191" t="s">
        <v>135</v>
      </c>
      <c r="E780" s="219" t="s">
        <v>1</v>
      </c>
      <c r="F780" s="220" t="s">
        <v>138</v>
      </c>
      <c r="G780" s="218"/>
      <c r="H780" s="221">
        <v>4</v>
      </c>
      <c r="I780" s="222"/>
      <c r="J780" s="218"/>
      <c r="K780" s="218"/>
      <c r="L780" s="223"/>
      <c r="M780" s="224"/>
      <c r="N780" s="225"/>
      <c r="O780" s="225"/>
      <c r="P780" s="225"/>
      <c r="Q780" s="225"/>
      <c r="R780" s="225"/>
      <c r="S780" s="225"/>
      <c r="T780" s="226"/>
      <c r="AT780" s="227" t="s">
        <v>135</v>
      </c>
      <c r="AU780" s="227" t="s">
        <v>82</v>
      </c>
      <c r="AV780" s="14" t="s">
        <v>132</v>
      </c>
      <c r="AW780" s="14" t="s">
        <v>30</v>
      </c>
      <c r="AX780" s="14" t="s">
        <v>82</v>
      </c>
      <c r="AY780" s="227" t="s">
        <v>125</v>
      </c>
    </row>
    <row r="781" spans="1:65" s="2" customFormat="1" ht="24.2" customHeight="1">
      <c r="A781" s="33"/>
      <c r="B781" s="34"/>
      <c r="C781" s="228" t="s">
        <v>609</v>
      </c>
      <c r="D781" s="228" t="s">
        <v>769</v>
      </c>
      <c r="E781" s="229" t="s">
        <v>1050</v>
      </c>
      <c r="F781" s="230" t="s">
        <v>1051</v>
      </c>
      <c r="G781" s="231" t="s">
        <v>129</v>
      </c>
      <c r="H781" s="232">
        <v>3652</v>
      </c>
      <c r="I781" s="233"/>
      <c r="J781" s="234">
        <f>ROUND(I781*H781,2)</f>
        <v>0</v>
      </c>
      <c r="K781" s="230" t="s">
        <v>130</v>
      </c>
      <c r="L781" s="38"/>
      <c r="M781" s="235" t="s">
        <v>1</v>
      </c>
      <c r="N781" s="236" t="s">
        <v>39</v>
      </c>
      <c r="O781" s="70"/>
      <c r="P781" s="187">
        <f>O781*H781</f>
        <v>0</v>
      </c>
      <c r="Q781" s="187">
        <v>0</v>
      </c>
      <c r="R781" s="187">
        <f>Q781*H781</f>
        <v>0</v>
      </c>
      <c r="S781" s="187">
        <v>0</v>
      </c>
      <c r="T781" s="188">
        <f>S781*H781</f>
        <v>0</v>
      </c>
      <c r="U781" s="33"/>
      <c r="V781" s="33"/>
      <c r="W781" s="33"/>
      <c r="X781" s="33"/>
      <c r="Y781" s="33"/>
      <c r="Z781" s="33"/>
      <c r="AA781" s="33"/>
      <c r="AB781" s="33"/>
      <c r="AC781" s="33"/>
      <c r="AD781" s="33"/>
      <c r="AE781" s="33"/>
      <c r="AR781" s="189" t="s">
        <v>132</v>
      </c>
      <c r="AT781" s="189" t="s">
        <v>769</v>
      </c>
      <c r="AU781" s="189" t="s">
        <v>82</v>
      </c>
      <c r="AY781" s="16" t="s">
        <v>125</v>
      </c>
      <c r="BE781" s="190">
        <f>IF(N781="základní",J781,0)</f>
        <v>0</v>
      </c>
      <c r="BF781" s="190">
        <f>IF(N781="snížená",J781,0)</f>
        <v>0</v>
      </c>
      <c r="BG781" s="190">
        <f>IF(N781="zákl. přenesená",J781,0)</f>
        <v>0</v>
      </c>
      <c r="BH781" s="190">
        <f>IF(N781="sníž. přenesená",J781,0)</f>
        <v>0</v>
      </c>
      <c r="BI781" s="190">
        <f>IF(N781="nulová",J781,0)</f>
        <v>0</v>
      </c>
      <c r="BJ781" s="16" t="s">
        <v>82</v>
      </c>
      <c r="BK781" s="190">
        <f>ROUND(I781*H781,2)</f>
        <v>0</v>
      </c>
      <c r="BL781" s="16" t="s">
        <v>132</v>
      </c>
      <c r="BM781" s="189" t="s">
        <v>1675</v>
      </c>
    </row>
    <row r="782" spans="1:65" s="2" customFormat="1" ht="58.5">
      <c r="A782" s="33"/>
      <c r="B782" s="34"/>
      <c r="C782" s="35"/>
      <c r="D782" s="191" t="s">
        <v>134</v>
      </c>
      <c r="E782" s="35"/>
      <c r="F782" s="192" t="s">
        <v>1053</v>
      </c>
      <c r="G782" s="35"/>
      <c r="H782" s="35"/>
      <c r="I782" s="193"/>
      <c r="J782" s="35"/>
      <c r="K782" s="35"/>
      <c r="L782" s="38"/>
      <c r="M782" s="194"/>
      <c r="N782" s="195"/>
      <c r="O782" s="70"/>
      <c r="P782" s="70"/>
      <c r="Q782" s="70"/>
      <c r="R782" s="70"/>
      <c r="S782" s="70"/>
      <c r="T782" s="71"/>
      <c r="U782" s="33"/>
      <c r="V782" s="33"/>
      <c r="W782" s="33"/>
      <c r="X782" s="33"/>
      <c r="Y782" s="33"/>
      <c r="Z782" s="33"/>
      <c r="AA782" s="33"/>
      <c r="AB782" s="33"/>
      <c r="AC782" s="33"/>
      <c r="AD782" s="33"/>
      <c r="AE782" s="33"/>
      <c r="AT782" s="16" t="s">
        <v>134</v>
      </c>
      <c r="AU782" s="16" t="s">
        <v>82</v>
      </c>
    </row>
    <row r="783" spans="1:65" s="12" customFormat="1">
      <c r="B783" s="196"/>
      <c r="C783" s="197"/>
      <c r="D783" s="191" t="s">
        <v>135</v>
      </c>
      <c r="E783" s="198" t="s">
        <v>1</v>
      </c>
      <c r="F783" s="199" t="s">
        <v>1573</v>
      </c>
      <c r="G783" s="197"/>
      <c r="H783" s="198" t="s">
        <v>1</v>
      </c>
      <c r="I783" s="200"/>
      <c r="J783" s="197"/>
      <c r="K783" s="197"/>
      <c r="L783" s="201"/>
      <c r="M783" s="202"/>
      <c r="N783" s="203"/>
      <c r="O783" s="203"/>
      <c r="P783" s="203"/>
      <c r="Q783" s="203"/>
      <c r="R783" s="203"/>
      <c r="S783" s="203"/>
      <c r="T783" s="204"/>
      <c r="AT783" s="205" t="s">
        <v>135</v>
      </c>
      <c r="AU783" s="205" t="s">
        <v>82</v>
      </c>
      <c r="AV783" s="12" t="s">
        <v>82</v>
      </c>
      <c r="AW783" s="12" t="s">
        <v>30</v>
      </c>
      <c r="AX783" s="12" t="s">
        <v>74</v>
      </c>
      <c r="AY783" s="205" t="s">
        <v>125</v>
      </c>
    </row>
    <row r="784" spans="1:65" s="13" customFormat="1">
      <c r="B784" s="206"/>
      <c r="C784" s="207"/>
      <c r="D784" s="191" t="s">
        <v>135</v>
      </c>
      <c r="E784" s="208" t="s">
        <v>1</v>
      </c>
      <c r="F784" s="209" t="s">
        <v>1676</v>
      </c>
      <c r="G784" s="207"/>
      <c r="H784" s="210">
        <v>1592</v>
      </c>
      <c r="I784" s="211"/>
      <c r="J784" s="207"/>
      <c r="K784" s="207"/>
      <c r="L784" s="212"/>
      <c r="M784" s="213"/>
      <c r="N784" s="214"/>
      <c r="O784" s="214"/>
      <c r="P784" s="214"/>
      <c r="Q784" s="214"/>
      <c r="R784" s="214"/>
      <c r="S784" s="214"/>
      <c r="T784" s="215"/>
      <c r="AT784" s="216" t="s">
        <v>135</v>
      </c>
      <c r="AU784" s="216" t="s">
        <v>82</v>
      </c>
      <c r="AV784" s="13" t="s">
        <v>84</v>
      </c>
      <c r="AW784" s="13" t="s">
        <v>30</v>
      </c>
      <c r="AX784" s="13" t="s">
        <v>74</v>
      </c>
      <c r="AY784" s="216" t="s">
        <v>125</v>
      </c>
    </row>
    <row r="785" spans="1:65" s="12" customFormat="1">
      <c r="B785" s="196"/>
      <c r="C785" s="197"/>
      <c r="D785" s="191" t="s">
        <v>135</v>
      </c>
      <c r="E785" s="198" t="s">
        <v>1</v>
      </c>
      <c r="F785" s="199" t="s">
        <v>1649</v>
      </c>
      <c r="G785" s="197"/>
      <c r="H785" s="198" t="s">
        <v>1</v>
      </c>
      <c r="I785" s="200"/>
      <c r="J785" s="197"/>
      <c r="K785" s="197"/>
      <c r="L785" s="201"/>
      <c r="M785" s="202"/>
      <c r="N785" s="203"/>
      <c r="O785" s="203"/>
      <c r="P785" s="203"/>
      <c r="Q785" s="203"/>
      <c r="R785" s="203"/>
      <c r="S785" s="203"/>
      <c r="T785" s="204"/>
      <c r="AT785" s="205" t="s">
        <v>135</v>
      </c>
      <c r="AU785" s="205" t="s">
        <v>82</v>
      </c>
      <c r="AV785" s="12" t="s">
        <v>82</v>
      </c>
      <c r="AW785" s="12" t="s">
        <v>30</v>
      </c>
      <c r="AX785" s="12" t="s">
        <v>74</v>
      </c>
      <c r="AY785" s="205" t="s">
        <v>125</v>
      </c>
    </row>
    <row r="786" spans="1:65" s="13" customFormat="1">
      <c r="B786" s="206"/>
      <c r="C786" s="207"/>
      <c r="D786" s="191" t="s">
        <v>135</v>
      </c>
      <c r="E786" s="208" t="s">
        <v>1</v>
      </c>
      <c r="F786" s="209" t="s">
        <v>1677</v>
      </c>
      <c r="G786" s="207"/>
      <c r="H786" s="210">
        <v>288</v>
      </c>
      <c r="I786" s="211"/>
      <c r="J786" s="207"/>
      <c r="K786" s="207"/>
      <c r="L786" s="212"/>
      <c r="M786" s="213"/>
      <c r="N786" s="214"/>
      <c r="O786" s="214"/>
      <c r="P786" s="214"/>
      <c r="Q786" s="214"/>
      <c r="R786" s="214"/>
      <c r="S786" s="214"/>
      <c r="T786" s="215"/>
      <c r="AT786" s="216" t="s">
        <v>135</v>
      </c>
      <c r="AU786" s="216" t="s">
        <v>82</v>
      </c>
      <c r="AV786" s="13" t="s">
        <v>84</v>
      </c>
      <c r="AW786" s="13" t="s">
        <v>30</v>
      </c>
      <c r="AX786" s="13" t="s">
        <v>74</v>
      </c>
      <c r="AY786" s="216" t="s">
        <v>125</v>
      </c>
    </row>
    <row r="787" spans="1:65" s="12" customFormat="1">
      <c r="B787" s="196"/>
      <c r="C787" s="197"/>
      <c r="D787" s="191" t="s">
        <v>135</v>
      </c>
      <c r="E787" s="198" t="s">
        <v>1</v>
      </c>
      <c r="F787" s="199" t="s">
        <v>1581</v>
      </c>
      <c r="G787" s="197"/>
      <c r="H787" s="198" t="s">
        <v>1</v>
      </c>
      <c r="I787" s="200"/>
      <c r="J787" s="197"/>
      <c r="K787" s="197"/>
      <c r="L787" s="201"/>
      <c r="M787" s="202"/>
      <c r="N787" s="203"/>
      <c r="O787" s="203"/>
      <c r="P787" s="203"/>
      <c r="Q787" s="203"/>
      <c r="R787" s="203"/>
      <c r="S787" s="203"/>
      <c r="T787" s="204"/>
      <c r="AT787" s="205" t="s">
        <v>135</v>
      </c>
      <c r="AU787" s="205" t="s">
        <v>82</v>
      </c>
      <c r="AV787" s="12" t="s">
        <v>82</v>
      </c>
      <c r="AW787" s="12" t="s">
        <v>30</v>
      </c>
      <c r="AX787" s="12" t="s">
        <v>74</v>
      </c>
      <c r="AY787" s="205" t="s">
        <v>125</v>
      </c>
    </row>
    <row r="788" spans="1:65" s="13" customFormat="1">
      <c r="B788" s="206"/>
      <c r="C788" s="207"/>
      <c r="D788" s="191" t="s">
        <v>135</v>
      </c>
      <c r="E788" s="208" t="s">
        <v>1</v>
      </c>
      <c r="F788" s="209" t="s">
        <v>1678</v>
      </c>
      <c r="G788" s="207"/>
      <c r="H788" s="210">
        <v>1772</v>
      </c>
      <c r="I788" s="211"/>
      <c r="J788" s="207"/>
      <c r="K788" s="207"/>
      <c r="L788" s="212"/>
      <c r="M788" s="213"/>
      <c r="N788" s="214"/>
      <c r="O788" s="214"/>
      <c r="P788" s="214"/>
      <c r="Q788" s="214"/>
      <c r="R788" s="214"/>
      <c r="S788" s="214"/>
      <c r="T788" s="215"/>
      <c r="AT788" s="216" t="s">
        <v>135</v>
      </c>
      <c r="AU788" s="216" t="s">
        <v>82</v>
      </c>
      <c r="AV788" s="13" t="s">
        <v>84</v>
      </c>
      <c r="AW788" s="13" t="s">
        <v>30</v>
      </c>
      <c r="AX788" s="13" t="s">
        <v>74</v>
      </c>
      <c r="AY788" s="216" t="s">
        <v>125</v>
      </c>
    </row>
    <row r="789" spans="1:65" s="14" customFormat="1">
      <c r="B789" s="217"/>
      <c r="C789" s="218"/>
      <c r="D789" s="191" t="s">
        <v>135</v>
      </c>
      <c r="E789" s="219" t="s">
        <v>1</v>
      </c>
      <c r="F789" s="220" t="s">
        <v>138</v>
      </c>
      <c r="G789" s="218"/>
      <c r="H789" s="221">
        <v>3652</v>
      </c>
      <c r="I789" s="222"/>
      <c r="J789" s="218"/>
      <c r="K789" s="218"/>
      <c r="L789" s="223"/>
      <c r="M789" s="224"/>
      <c r="N789" s="225"/>
      <c r="O789" s="225"/>
      <c r="P789" s="225"/>
      <c r="Q789" s="225"/>
      <c r="R789" s="225"/>
      <c r="S789" s="225"/>
      <c r="T789" s="226"/>
      <c r="AT789" s="227" t="s">
        <v>135</v>
      </c>
      <c r="AU789" s="227" t="s">
        <v>82</v>
      </c>
      <c r="AV789" s="14" t="s">
        <v>132</v>
      </c>
      <c r="AW789" s="14" t="s">
        <v>30</v>
      </c>
      <c r="AX789" s="14" t="s">
        <v>82</v>
      </c>
      <c r="AY789" s="227" t="s">
        <v>125</v>
      </c>
    </row>
    <row r="790" spans="1:65" s="2" customFormat="1" ht="24.2" customHeight="1">
      <c r="A790" s="33"/>
      <c r="B790" s="34"/>
      <c r="C790" s="228" t="s">
        <v>613</v>
      </c>
      <c r="D790" s="228" t="s">
        <v>769</v>
      </c>
      <c r="E790" s="229" t="s">
        <v>1061</v>
      </c>
      <c r="F790" s="230" t="s">
        <v>1062</v>
      </c>
      <c r="G790" s="231" t="s">
        <v>129</v>
      </c>
      <c r="H790" s="232">
        <v>3652</v>
      </c>
      <c r="I790" s="233"/>
      <c r="J790" s="234">
        <f>ROUND(I790*H790,2)</f>
        <v>0</v>
      </c>
      <c r="K790" s="230" t="s">
        <v>130</v>
      </c>
      <c r="L790" s="38"/>
      <c r="M790" s="235" t="s">
        <v>1</v>
      </c>
      <c r="N790" s="236" t="s">
        <v>39</v>
      </c>
      <c r="O790" s="70"/>
      <c r="P790" s="187">
        <f>O790*H790</f>
        <v>0</v>
      </c>
      <c r="Q790" s="187">
        <v>0</v>
      </c>
      <c r="R790" s="187">
        <f>Q790*H790</f>
        <v>0</v>
      </c>
      <c r="S790" s="187">
        <v>0</v>
      </c>
      <c r="T790" s="188">
        <f>S790*H790</f>
        <v>0</v>
      </c>
      <c r="U790" s="33"/>
      <c r="V790" s="33"/>
      <c r="W790" s="33"/>
      <c r="X790" s="33"/>
      <c r="Y790" s="33"/>
      <c r="Z790" s="33"/>
      <c r="AA790" s="33"/>
      <c r="AB790" s="33"/>
      <c r="AC790" s="33"/>
      <c r="AD790" s="33"/>
      <c r="AE790" s="33"/>
      <c r="AR790" s="189" t="s">
        <v>132</v>
      </c>
      <c r="AT790" s="189" t="s">
        <v>769</v>
      </c>
      <c r="AU790" s="189" t="s">
        <v>82</v>
      </c>
      <c r="AY790" s="16" t="s">
        <v>125</v>
      </c>
      <c r="BE790" s="190">
        <f>IF(N790="základní",J790,0)</f>
        <v>0</v>
      </c>
      <c r="BF790" s="190">
        <f>IF(N790="snížená",J790,0)</f>
        <v>0</v>
      </c>
      <c r="BG790" s="190">
        <f>IF(N790="zákl. přenesená",J790,0)</f>
        <v>0</v>
      </c>
      <c r="BH790" s="190">
        <f>IF(N790="sníž. přenesená",J790,0)</f>
        <v>0</v>
      </c>
      <c r="BI790" s="190">
        <f>IF(N790="nulová",J790,0)</f>
        <v>0</v>
      </c>
      <c r="BJ790" s="16" t="s">
        <v>82</v>
      </c>
      <c r="BK790" s="190">
        <f>ROUND(I790*H790,2)</f>
        <v>0</v>
      </c>
      <c r="BL790" s="16" t="s">
        <v>132</v>
      </c>
      <c r="BM790" s="189" t="s">
        <v>1679</v>
      </c>
    </row>
    <row r="791" spans="1:65" s="2" customFormat="1" ht="58.5">
      <c r="A791" s="33"/>
      <c r="B791" s="34"/>
      <c r="C791" s="35"/>
      <c r="D791" s="191" t="s">
        <v>134</v>
      </c>
      <c r="E791" s="35"/>
      <c r="F791" s="192" t="s">
        <v>1064</v>
      </c>
      <c r="G791" s="35"/>
      <c r="H791" s="35"/>
      <c r="I791" s="193"/>
      <c r="J791" s="35"/>
      <c r="K791" s="35"/>
      <c r="L791" s="38"/>
      <c r="M791" s="194"/>
      <c r="N791" s="195"/>
      <c r="O791" s="70"/>
      <c r="P791" s="70"/>
      <c r="Q791" s="70"/>
      <c r="R791" s="70"/>
      <c r="S791" s="70"/>
      <c r="T791" s="71"/>
      <c r="U791" s="33"/>
      <c r="V791" s="33"/>
      <c r="W791" s="33"/>
      <c r="X791" s="33"/>
      <c r="Y791" s="33"/>
      <c r="Z791" s="33"/>
      <c r="AA791" s="33"/>
      <c r="AB791" s="33"/>
      <c r="AC791" s="33"/>
      <c r="AD791" s="33"/>
      <c r="AE791" s="33"/>
      <c r="AT791" s="16" t="s">
        <v>134</v>
      </c>
      <c r="AU791" s="16" t="s">
        <v>82</v>
      </c>
    </row>
    <row r="792" spans="1:65" s="12" customFormat="1">
      <c r="B792" s="196"/>
      <c r="C792" s="197"/>
      <c r="D792" s="191" t="s">
        <v>135</v>
      </c>
      <c r="E792" s="198" t="s">
        <v>1</v>
      </c>
      <c r="F792" s="199" t="s">
        <v>1573</v>
      </c>
      <c r="G792" s="197"/>
      <c r="H792" s="198" t="s">
        <v>1</v>
      </c>
      <c r="I792" s="200"/>
      <c r="J792" s="197"/>
      <c r="K792" s="197"/>
      <c r="L792" s="201"/>
      <c r="M792" s="202"/>
      <c r="N792" s="203"/>
      <c r="O792" s="203"/>
      <c r="P792" s="203"/>
      <c r="Q792" s="203"/>
      <c r="R792" s="203"/>
      <c r="S792" s="203"/>
      <c r="T792" s="204"/>
      <c r="AT792" s="205" t="s">
        <v>135</v>
      </c>
      <c r="AU792" s="205" t="s">
        <v>82</v>
      </c>
      <c r="AV792" s="12" t="s">
        <v>82</v>
      </c>
      <c r="AW792" s="12" t="s">
        <v>30</v>
      </c>
      <c r="AX792" s="12" t="s">
        <v>74</v>
      </c>
      <c r="AY792" s="205" t="s">
        <v>125</v>
      </c>
    </row>
    <row r="793" spans="1:65" s="13" customFormat="1">
      <c r="B793" s="206"/>
      <c r="C793" s="207"/>
      <c r="D793" s="191" t="s">
        <v>135</v>
      </c>
      <c r="E793" s="208" t="s">
        <v>1</v>
      </c>
      <c r="F793" s="209" t="s">
        <v>1676</v>
      </c>
      <c r="G793" s="207"/>
      <c r="H793" s="210">
        <v>1592</v>
      </c>
      <c r="I793" s="211"/>
      <c r="J793" s="207"/>
      <c r="K793" s="207"/>
      <c r="L793" s="212"/>
      <c r="M793" s="213"/>
      <c r="N793" s="214"/>
      <c r="O793" s="214"/>
      <c r="P793" s="214"/>
      <c r="Q793" s="214"/>
      <c r="R793" s="214"/>
      <c r="S793" s="214"/>
      <c r="T793" s="215"/>
      <c r="AT793" s="216" t="s">
        <v>135</v>
      </c>
      <c r="AU793" s="216" t="s">
        <v>82</v>
      </c>
      <c r="AV793" s="13" t="s">
        <v>84</v>
      </c>
      <c r="AW793" s="13" t="s">
        <v>30</v>
      </c>
      <c r="AX793" s="13" t="s">
        <v>74</v>
      </c>
      <c r="AY793" s="216" t="s">
        <v>125</v>
      </c>
    </row>
    <row r="794" spans="1:65" s="12" customFormat="1">
      <c r="B794" s="196"/>
      <c r="C794" s="197"/>
      <c r="D794" s="191" t="s">
        <v>135</v>
      </c>
      <c r="E794" s="198" t="s">
        <v>1</v>
      </c>
      <c r="F794" s="199" t="s">
        <v>1649</v>
      </c>
      <c r="G794" s="197"/>
      <c r="H794" s="198" t="s">
        <v>1</v>
      </c>
      <c r="I794" s="200"/>
      <c r="J794" s="197"/>
      <c r="K794" s="197"/>
      <c r="L794" s="201"/>
      <c r="M794" s="202"/>
      <c r="N794" s="203"/>
      <c r="O794" s="203"/>
      <c r="P794" s="203"/>
      <c r="Q794" s="203"/>
      <c r="R794" s="203"/>
      <c r="S794" s="203"/>
      <c r="T794" s="204"/>
      <c r="AT794" s="205" t="s">
        <v>135</v>
      </c>
      <c r="AU794" s="205" t="s">
        <v>82</v>
      </c>
      <c r="AV794" s="12" t="s">
        <v>82</v>
      </c>
      <c r="AW794" s="12" t="s">
        <v>30</v>
      </c>
      <c r="AX794" s="12" t="s">
        <v>74</v>
      </c>
      <c r="AY794" s="205" t="s">
        <v>125</v>
      </c>
    </row>
    <row r="795" spans="1:65" s="13" customFormat="1">
      <c r="B795" s="206"/>
      <c r="C795" s="207"/>
      <c r="D795" s="191" t="s">
        <v>135</v>
      </c>
      <c r="E795" s="208" t="s">
        <v>1</v>
      </c>
      <c r="F795" s="209" t="s">
        <v>1677</v>
      </c>
      <c r="G795" s="207"/>
      <c r="H795" s="210">
        <v>288</v>
      </c>
      <c r="I795" s="211"/>
      <c r="J795" s="207"/>
      <c r="K795" s="207"/>
      <c r="L795" s="212"/>
      <c r="M795" s="213"/>
      <c r="N795" s="214"/>
      <c r="O795" s="214"/>
      <c r="P795" s="214"/>
      <c r="Q795" s="214"/>
      <c r="R795" s="214"/>
      <c r="S795" s="214"/>
      <c r="T795" s="215"/>
      <c r="AT795" s="216" t="s">
        <v>135</v>
      </c>
      <c r="AU795" s="216" t="s">
        <v>82</v>
      </c>
      <c r="AV795" s="13" t="s">
        <v>84</v>
      </c>
      <c r="AW795" s="13" t="s">
        <v>30</v>
      </c>
      <c r="AX795" s="13" t="s">
        <v>74</v>
      </c>
      <c r="AY795" s="216" t="s">
        <v>125</v>
      </c>
    </row>
    <row r="796" spans="1:65" s="12" customFormat="1">
      <c r="B796" s="196"/>
      <c r="C796" s="197"/>
      <c r="D796" s="191" t="s">
        <v>135</v>
      </c>
      <c r="E796" s="198" t="s">
        <v>1</v>
      </c>
      <c r="F796" s="199" t="s">
        <v>1581</v>
      </c>
      <c r="G796" s="197"/>
      <c r="H796" s="198" t="s">
        <v>1</v>
      </c>
      <c r="I796" s="200"/>
      <c r="J796" s="197"/>
      <c r="K796" s="197"/>
      <c r="L796" s="201"/>
      <c r="M796" s="202"/>
      <c r="N796" s="203"/>
      <c r="O796" s="203"/>
      <c r="P796" s="203"/>
      <c r="Q796" s="203"/>
      <c r="R796" s="203"/>
      <c r="S796" s="203"/>
      <c r="T796" s="204"/>
      <c r="AT796" s="205" t="s">
        <v>135</v>
      </c>
      <c r="AU796" s="205" t="s">
        <v>82</v>
      </c>
      <c r="AV796" s="12" t="s">
        <v>82</v>
      </c>
      <c r="AW796" s="12" t="s">
        <v>30</v>
      </c>
      <c r="AX796" s="12" t="s">
        <v>74</v>
      </c>
      <c r="AY796" s="205" t="s">
        <v>125</v>
      </c>
    </row>
    <row r="797" spans="1:65" s="13" customFormat="1">
      <c r="B797" s="206"/>
      <c r="C797" s="207"/>
      <c r="D797" s="191" t="s">
        <v>135</v>
      </c>
      <c r="E797" s="208" t="s">
        <v>1</v>
      </c>
      <c r="F797" s="209" t="s">
        <v>1678</v>
      </c>
      <c r="G797" s="207"/>
      <c r="H797" s="210">
        <v>1772</v>
      </c>
      <c r="I797" s="211"/>
      <c r="J797" s="207"/>
      <c r="K797" s="207"/>
      <c r="L797" s="212"/>
      <c r="M797" s="213"/>
      <c r="N797" s="214"/>
      <c r="O797" s="214"/>
      <c r="P797" s="214"/>
      <c r="Q797" s="214"/>
      <c r="R797" s="214"/>
      <c r="S797" s="214"/>
      <c r="T797" s="215"/>
      <c r="AT797" s="216" t="s">
        <v>135</v>
      </c>
      <c r="AU797" s="216" t="s">
        <v>82</v>
      </c>
      <c r="AV797" s="13" t="s">
        <v>84</v>
      </c>
      <c r="AW797" s="13" t="s">
        <v>30</v>
      </c>
      <c r="AX797" s="13" t="s">
        <v>74</v>
      </c>
      <c r="AY797" s="216" t="s">
        <v>125</v>
      </c>
    </row>
    <row r="798" spans="1:65" s="14" customFormat="1">
      <c r="B798" s="217"/>
      <c r="C798" s="218"/>
      <c r="D798" s="191" t="s">
        <v>135</v>
      </c>
      <c r="E798" s="219" t="s">
        <v>1</v>
      </c>
      <c r="F798" s="220" t="s">
        <v>138</v>
      </c>
      <c r="G798" s="218"/>
      <c r="H798" s="221">
        <v>3652</v>
      </c>
      <c r="I798" s="222"/>
      <c r="J798" s="218"/>
      <c r="K798" s="218"/>
      <c r="L798" s="223"/>
      <c r="M798" s="224"/>
      <c r="N798" s="225"/>
      <c r="O798" s="225"/>
      <c r="P798" s="225"/>
      <c r="Q798" s="225"/>
      <c r="R798" s="225"/>
      <c r="S798" s="225"/>
      <c r="T798" s="226"/>
      <c r="AT798" s="227" t="s">
        <v>135</v>
      </c>
      <c r="AU798" s="227" t="s">
        <v>82</v>
      </c>
      <c r="AV798" s="14" t="s">
        <v>132</v>
      </c>
      <c r="AW798" s="14" t="s">
        <v>30</v>
      </c>
      <c r="AX798" s="14" t="s">
        <v>82</v>
      </c>
      <c r="AY798" s="227" t="s">
        <v>125</v>
      </c>
    </row>
    <row r="799" spans="1:65" s="2" customFormat="1" ht="24.2" customHeight="1">
      <c r="A799" s="33"/>
      <c r="B799" s="34"/>
      <c r="C799" s="228" t="s">
        <v>617</v>
      </c>
      <c r="D799" s="228" t="s">
        <v>769</v>
      </c>
      <c r="E799" s="229" t="s">
        <v>1066</v>
      </c>
      <c r="F799" s="230" t="s">
        <v>1067</v>
      </c>
      <c r="G799" s="231" t="s">
        <v>129</v>
      </c>
      <c r="H799" s="232">
        <v>99.691999999999993</v>
      </c>
      <c r="I799" s="233"/>
      <c r="J799" s="234">
        <f>ROUND(I799*H799,2)</f>
        <v>0</v>
      </c>
      <c r="K799" s="230" t="s">
        <v>130</v>
      </c>
      <c r="L799" s="38"/>
      <c r="M799" s="235" t="s">
        <v>1</v>
      </c>
      <c r="N799" s="236" t="s">
        <v>39</v>
      </c>
      <c r="O799" s="70"/>
      <c r="P799" s="187">
        <f>O799*H799</f>
        <v>0</v>
      </c>
      <c r="Q799" s="187">
        <v>0</v>
      </c>
      <c r="R799" s="187">
        <f>Q799*H799</f>
        <v>0</v>
      </c>
      <c r="S799" s="187">
        <v>0</v>
      </c>
      <c r="T799" s="188">
        <f>S799*H799</f>
        <v>0</v>
      </c>
      <c r="U799" s="33"/>
      <c r="V799" s="33"/>
      <c r="W799" s="33"/>
      <c r="X799" s="33"/>
      <c r="Y799" s="33"/>
      <c r="Z799" s="33"/>
      <c r="AA799" s="33"/>
      <c r="AB799" s="33"/>
      <c r="AC799" s="33"/>
      <c r="AD799" s="33"/>
      <c r="AE799" s="33"/>
      <c r="AR799" s="189" t="s">
        <v>132</v>
      </c>
      <c r="AT799" s="189" t="s">
        <v>769</v>
      </c>
      <c r="AU799" s="189" t="s">
        <v>82</v>
      </c>
      <c r="AY799" s="16" t="s">
        <v>125</v>
      </c>
      <c r="BE799" s="190">
        <f>IF(N799="základní",J799,0)</f>
        <v>0</v>
      </c>
      <c r="BF799" s="190">
        <f>IF(N799="snížená",J799,0)</f>
        <v>0</v>
      </c>
      <c r="BG799" s="190">
        <f>IF(N799="zákl. přenesená",J799,0)</f>
        <v>0</v>
      </c>
      <c r="BH799" s="190">
        <f>IF(N799="sníž. přenesená",J799,0)</f>
        <v>0</v>
      </c>
      <c r="BI799" s="190">
        <f>IF(N799="nulová",J799,0)</f>
        <v>0</v>
      </c>
      <c r="BJ799" s="16" t="s">
        <v>82</v>
      </c>
      <c r="BK799" s="190">
        <f>ROUND(I799*H799,2)</f>
        <v>0</v>
      </c>
      <c r="BL799" s="16" t="s">
        <v>132</v>
      </c>
      <c r="BM799" s="189" t="s">
        <v>1680</v>
      </c>
    </row>
    <row r="800" spans="1:65" s="2" customFormat="1" ht="48.75">
      <c r="A800" s="33"/>
      <c r="B800" s="34"/>
      <c r="C800" s="35"/>
      <c r="D800" s="191" t="s">
        <v>134</v>
      </c>
      <c r="E800" s="35"/>
      <c r="F800" s="192" t="s">
        <v>1069</v>
      </c>
      <c r="G800" s="35"/>
      <c r="H800" s="35"/>
      <c r="I800" s="193"/>
      <c r="J800" s="35"/>
      <c r="K800" s="35"/>
      <c r="L800" s="38"/>
      <c r="M800" s="194"/>
      <c r="N800" s="195"/>
      <c r="O800" s="70"/>
      <c r="P800" s="70"/>
      <c r="Q800" s="70"/>
      <c r="R800" s="70"/>
      <c r="S800" s="70"/>
      <c r="T800" s="71"/>
      <c r="U800" s="33"/>
      <c r="V800" s="33"/>
      <c r="W800" s="33"/>
      <c r="X800" s="33"/>
      <c r="Y800" s="33"/>
      <c r="Z800" s="33"/>
      <c r="AA800" s="33"/>
      <c r="AB800" s="33"/>
      <c r="AC800" s="33"/>
      <c r="AD800" s="33"/>
      <c r="AE800" s="33"/>
      <c r="AT800" s="16" t="s">
        <v>134</v>
      </c>
      <c r="AU800" s="16" t="s">
        <v>82</v>
      </c>
    </row>
    <row r="801" spans="1:65" s="12" customFormat="1">
      <c r="B801" s="196"/>
      <c r="C801" s="197"/>
      <c r="D801" s="191" t="s">
        <v>135</v>
      </c>
      <c r="E801" s="198" t="s">
        <v>1</v>
      </c>
      <c r="F801" s="199" t="s">
        <v>1511</v>
      </c>
      <c r="G801" s="197"/>
      <c r="H801" s="198" t="s">
        <v>1</v>
      </c>
      <c r="I801" s="200"/>
      <c r="J801" s="197"/>
      <c r="K801" s="197"/>
      <c r="L801" s="201"/>
      <c r="M801" s="202"/>
      <c r="N801" s="203"/>
      <c r="O801" s="203"/>
      <c r="P801" s="203"/>
      <c r="Q801" s="203"/>
      <c r="R801" s="203"/>
      <c r="S801" s="203"/>
      <c r="T801" s="204"/>
      <c r="AT801" s="205" t="s">
        <v>135</v>
      </c>
      <c r="AU801" s="205" t="s">
        <v>82</v>
      </c>
      <c r="AV801" s="12" t="s">
        <v>82</v>
      </c>
      <c r="AW801" s="12" t="s">
        <v>30</v>
      </c>
      <c r="AX801" s="12" t="s">
        <v>74</v>
      </c>
      <c r="AY801" s="205" t="s">
        <v>125</v>
      </c>
    </row>
    <row r="802" spans="1:65" s="13" customFormat="1">
      <c r="B802" s="206"/>
      <c r="C802" s="207"/>
      <c r="D802" s="191" t="s">
        <v>135</v>
      </c>
      <c r="E802" s="208" t="s">
        <v>1</v>
      </c>
      <c r="F802" s="209" t="s">
        <v>1652</v>
      </c>
      <c r="G802" s="207"/>
      <c r="H802" s="210">
        <v>99.691999999999993</v>
      </c>
      <c r="I802" s="211"/>
      <c r="J802" s="207"/>
      <c r="K802" s="207"/>
      <c r="L802" s="212"/>
      <c r="M802" s="213"/>
      <c r="N802" s="214"/>
      <c r="O802" s="214"/>
      <c r="P802" s="214"/>
      <c r="Q802" s="214"/>
      <c r="R802" s="214"/>
      <c r="S802" s="214"/>
      <c r="T802" s="215"/>
      <c r="AT802" s="216" t="s">
        <v>135</v>
      </c>
      <c r="AU802" s="216" t="s">
        <v>82</v>
      </c>
      <c r="AV802" s="13" t="s">
        <v>84</v>
      </c>
      <c r="AW802" s="13" t="s">
        <v>30</v>
      </c>
      <c r="AX802" s="13" t="s">
        <v>74</v>
      </c>
      <c r="AY802" s="216" t="s">
        <v>125</v>
      </c>
    </row>
    <row r="803" spans="1:65" s="14" customFormat="1">
      <c r="B803" s="217"/>
      <c r="C803" s="218"/>
      <c r="D803" s="191" t="s">
        <v>135</v>
      </c>
      <c r="E803" s="219" t="s">
        <v>1</v>
      </c>
      <c r="F803" s="220" t="s">
        <v>138</v>
      </c>
      <c r="G803" s="218"/>
      <c r="H803" s="221">
        <v>99.691999999999993</v>
      </c>
      <c r="I803" s="222"/>
      <c r="J803" s="218"/>
      <c r="K803" s="218"/>
      <c r="L803" s="223"/>
      <c r="M803" s="224"/>
      <c r="N803" s="225"/>
      <c r="O803" s="225"/>
      <c r="P803" s="225"/>
      <c r="Q803" s="225"/>
      <c r="R803" s="225"/>
      <c r="S803" s="225"/>
      <c r="T803" s="226"/>
      <c r="AT803" s="227" t="s">
        <v>135</v>
      </c>
      <c r="AU803" s="227" t="s">
        <v>82</v>
      </c>
      <c r="AV803" s="14" t="s">
        <v>132</v>
      </c>
      <c r="AW803" s="14" t="s">
        <v>30</v>
      </c>
      <c r="AX803" s="14" t="s">
        <v>82</v>
      </c>
      <c r="AY803" s="227" t="s">
        <v>125</v>
      </c>
    </row>
    <row r="804" spans="1:65" s="2" customFormat="1" ht="24.2" customHeight="1">
      <c r="A804" s="33"/>
      <c r="B804" s="34"/>
      <c r="C804" s="228" t="s">
        <v>621</v>
      </c>
      <c r="D804" s="228" t="s">
        <v>769</v>
      </c>
      <c r="E804" s="229" t="s">
        <v>1071</v>
      </c>
      <c r="F804" s="230" t="s">
        <v>1072</v>
      </c>
      <c r="G804" s="231" t="s">
        <v>129</v>
      </c>
      <c r="H804" s="232">
        <v>99.691999999999993</v>
      </c>
      <c r="I804" s="233"/>
      <c r="J804" s="234">
        <f>ROUND(I804*H804,2)</f>
        <v>0</v>
      </c>
      <c r="K804" s="230" t="s">
        <v>130</v>
      </c>
      <c r="L804" s="38"/>
      <c r="M804" s="235" t="s">
        <v>1</v>
      </c>
      <c r="N804" s="236" t="s">
        <v>39</v>
      </c>
      <c r="O804" s="70"/>
      <c r="P804" s="187">
        <f>O804*H804</f>
        <v>0</v>
      </c>
      <c r="Q804" s="187">
        <v>0</v>
      </c>
      <c r="R804" s="187">
        <f>Q804*H804</f>
        <v>0</v>
      </c>
      <c r="S804" s="187">
        <v>0</v>
      </c>
      <c r="T804" s="188">
        <f>S804*H804</f>
        <v>0</v>
      </c>
      <c r="U804" s="33"/>
      <c r="V804" s="33"/>
      <c r="W804" s="33"/>
      <c r="X804" s="33"/>
      <c r="Y804" s="33"/>
      <c r="Z804" s="33"/>
      <c r="AA804" s="33"/>
      <c r="AB804" s="33"/>
      <c r="AC804" s="33"/>
      <c r="AD804" s="33"/>
      <c r="AE804" s="33"/>
      <c r="AR804" s="189" t="s">
        <v>132</v>
      </c>
      <c r="AT804" s="189" t="s">
        <v>769</v>
      </c>
      <c r="AU804" s="189" t="s">
        <v>82</v>
      </c>
      <c r="AY804" s="16" t="s">
        <v>125</v>
      </c>
      <c r="BE804" s="190">
        <f>IF(N804="základní",J804,0)</f>
        <v>0</v>
      </c>
      <c r="BF804" s="190">
        <f>IF(N804="snížená",J804,0)</f>
        <v>0</v>
      </c>
      <c r="BG804" s="190">
        <f>IF(N804="zákl. přenesená",J804,0)</f>
        <v>0</v>
      </c>
      <c r="BH804" s="190">
        <f>IF(N804="sníž. přenesená",J804,0)</f>
        <v>0</v>
      </c>
      <c r="BI804" s="190">
        <f>IF(N804="nulová",J804,0)</f>
        <v>0</v>
      </c>
      <c r="BJ804" s="16" t="s">
        <v>82</v>
      </c>
      <c r="BK804" s="190">
        <f>ROUND(I804*H804,2)</f>
        <v>0</v>
      </c>
      <c r="BL804" s="16" t="s">
        <v>132</v>
      </c>
      <c r="BM804" s="189" t="s">
        <v>1681</v>
      </c>
    </row>
    <row r="805" spans="1:65" s="2" customFormat="1" ht="48.75">
      <c r="A805" s="33"/>
      <c r="B805" s="34"/>
      <c r="C805" s="35"/>
      <c r="D805" s="191" t="s">
        <v>134</v>
      </c>
      <c r="E805" s="35"/>
      <c r="F805" s="192" t="s">
        <v>1074</v>
      </c>
      <c r="G805" s="35"/>
      <c r="H805" s="35"/>
      <c r="I805" s="193"/>
      <c r="J805" s="35"/>
      <c r="K805" s="35"/>
      <c r="L805" s="38"/>
      <c r="M805" s="194"/>
      <c r="N805" s="195"/>
      <c r="O805" s="70"/>
      <c r="P805" s="70"/>
      <c r="Q805" s="70"/>
      <c r="R805" s="70"/>
      <c r="S805" s="70"/>
      <c r="T805" s="71"/>
      <c r="U805" s="33"/>
      <c r="V805" s="33"/>
      <c r="W805" s="33"/>
      <c r="X805" s="33"/>
      <c r="Y805" s="33"/>
      <c r="Z805" s="33"/>
      <c r="AA805" s="33"/>
      <c r="AB805" s="33"/>
      <c r="AC805" s="33"/>
      <c r="AD805" s="33"/>
      <c r="AE805" s="33"/>
      <c r="AT805" s="16" t="s">
        <v>134</v>
      </c>
      <c r="AU805" s="16" t="s">
        <v>82</v>
      </c>
    </row>
    <row r="806" spans="1:65" s="12" customFormat="1">
      <c r="B806" s="196"/>
      <c r="C806" s="197"/>
      <c r="D806" s="191" t="s">
        <v>135</v>
      </c>
      <c r="E806" s="198" t="s">
        <v>1</v>
      </c>
      <c r="F806" s="199" t="s">
        <v>1511</v>
      </c>
      <c r="G806" s="197"/>
      <c r="H806" s="198" t="s">
        <v>1</v>
      </c>
      <c r="I806" s="200"/>
      <c r="J806" s="197"/>
      <c r="K806" s="197"/>
      <c r="L806" s="201"/>
      <c r="M806" s="202"/>
      <c r="N806" s="203"/>
      <c r="O806" s="203"/>
      <c r="P806" s="203"/>
      <c r="Q806" s="203"/>
      <c r="R806" s="203"/>
      <c r="S806" s="203"/>
      <c r="T806" s="204"/>
      <c r="AT806" s="205" t="s">
        <v>135</v>
      </c>
      <c r="AU806" s="205" t="s">
        <v>82</v>
      </c>
      <c r="AV806" s="12" t="s">
        <v>82</v>
      </c>
      <c r="AW806" s="12" t="s">
        <v>30</v>
      </c>
      <c r="AX806" s="12" t="s">
        <v>74</v>
      </c>
      <c r="AY806" s="205" t="s">
        <v>125</v>
      </c>
    </row>
    <row r="807" spans="1:65" s="13" customFormat="1">
      <c r="B807" s="206"/>
      <c r="C807" s="207"/>
      <c r="D807" s="191" t="s">
        <v>135</v>
      </c>
      <c r="E807" s="208" t="s">
        <v>1</v>
      </c>
      <c r="F807" s="209" t="s">
        <v>1652</v>
      </c>
      <c r="G807" s="207"/>
      <c r="H807" s="210">
        <v>99.691999999999993</v>
      </c>
      <c r="I807" s="211"/>
      <c r="J807" s="207"/>
      <c r="K807" s="207"/>
      <c r="L807" s="212"/>
      <c r="M807" s="213"/>
      <c r="N807" s="214"/>
      <c r="O807" s="214"/>
      <c r="P807" s="214"/>
      <c r="Q807" s="214"/>
      <c r="R807" s="214"/>
      <c r="S807" s="214"/>
      <c r="T807" s="215"/>
      <c r="AT807" s="216" t="s">
        <v>135</v>
      </c>
      <c r="AU807" s="216" t="s">
        <v>82</v>
      </c>
      <c r="AV807" s="13" t="s">
        <v>84</v>
      </c>
      <c r="AW807" s="13" t="s">
        <v>30</v>
      </c>
      <c r="AX807" s="13" t="s">
        <v>74</v>
      </c>
      <c r="AY807" s="216" t="s">
        <v>125</v>
      </c>
    </row>
    <row r="808" spans="1:65" s="14" customFormat="1">
      <c r="B808" s="217"/>
      <c r="C808" s="218"/>
      <c r="D808" s="191" t="s">
        <v>135</v>
      </c>
      <c r="E808" s="219" t="s">
        <v>1</v>
      </c>
      <c r="F808" s="220" t="s">
        <v>138</v>
      </c>
      <c r="G808" s="218"/>
      <c r="H808" s="221">
        <v>99.691999999999993</v>
      </c>
      <c r="I808" s="222"/>
      <c r="J808" s="218"/>
      <c r="K808" s="218"/>
      <c r="L808" s="223"/>
      <c r="M808" s="224"/>
      <c r="N808" s="225"/>
      <c r="O808" s="225"/>
      <c r="P808" s="225"/>
      <c r="Q808" s="225"/>
      <c r="R808" s="225"/>
      <c r="S808" s="225"/>
      <c r="T808" s="226"/>
      <c r="AT808" s="227" t="s">
        <v>135</v>
      </c>
      <c r="AU808" s="227" t="s">
        <v>82</v>
      </c>
      <c r="AV808" s="14" t="s">
        <v>132</v>
      </c>
      <c r="AW808" s="14" t="s">
        <v>30</v>
      </c>
      <c r="AX808" s="14" t="s">
        <v>82</v>
      </c>
      <c r="AY808" s="227" t="s">
        <v>125</v>
      </c>
    </row>
    <row r="809" spans="1:65" s="2" customFormat="1" ht="37.9" customHeight="1">
      <c r="A809" s="33"/>
      <c r="B809" s="34"/>
      <c r="C809" s="228" t="s">
        <v>625</v>
      </c>
      <c r="D809" s="228" t="s">
        <v>769</v>
      </c>
      <c r="E809" s="229" t="s">
        <v>1083</v>
      </c>
      <c r="F809" s="230" t="s">
        <v>1084</v>
      </c>
      <c r="G809" s="231" t="s">
        <v>159</v>
      </c>
      <c r="H809" s="232">
        <v>1</v>
      </c>
      <c r="I809" s="233"/>
      <c r="J809" s="234">
        <f>ROUND(I809*H809,2)</f>
        <v>0</v>
      </c>
      <c r="K809" s="230" t="s">
        <v>130</v>
      </c>
      <c r="L809" s="38"/>
      <c r="M809" s="235" t="s">
        <v>1</v>
      </c>
      <c r="N809" s="236" t="s">
        <v>39</v>
      </c>
      <c r="O809" s="70"/>
      <c r="P809" s="187">
        <f>O809*H809</f>
        <v>0</v>
      </c>
      <c r="Q809" s="187">
        <v>0</v>
      </c>
      <c r="R809" s="187">
        <f>Q809*H809</f>
        <v>0</v>
      </c>
      <c r="S809" s="187">
        <v>0</v>
      </c>
      <c r="T809" s="188">
        <f>S809*H809</f>
        <v>0</v>
      </c>
      <c r="U809" s="33"/>
      <c r="V809" s="33"/>
      <c r="W809" s="33"/>
      <c r="X809" s="33"/>
      <c r="Y809" s="33"/>
      <c r="Z809" s="33"/>
      <c r="AA809" s="33"/>
      <c r="AB809" s="33"/>
      <c r="AC809" s="33"/>
      <c r="AD809" s="33"/>
      <c r="AE809" s="33"/>
      <c r="AR809" s="189" t="s">
        <v>132</v>
      </c>
      <c r="AT809" s="189" t="s">
        <v>769</v>
      </c>
      <c r="AU809" s="189" t="s">
        <v>82</v>
      </c>
      <c r="AY809" s="16" t="s">
        <v>125</v>
      </c>
      <c r="BE809" s="190">
        <f>IF(N809="základní",J809,0)</f>
        <v>0</v>
      </c>
      <c r="BF809" s="190">
        <f>IF(N809="snížená",J809,0)</f>
        <v>0</v>
      </c>
      <c r="BG809" s="190">
        <f>IF(N809="zákl. přenesená",J809,0)</f>
        <v>0</v>
      </c>
      <c r="BH809" s="190">
        <f>IF(N809="sníž. přenesená",J809,0)</f>
        <v>0</v>
      </c>
      <c r="BI809" s="190">
        <f>IF(N809="nulová",J809,0)</f>
        <v>0</v>
      </c>
      <c r="BJ809" s="16" t="s">
        <v>82</v>
      </c>
      <c r="BK809" s="190">
        <f>ROUND(I809*H809,2)</f>
        <v>0</v>
      </c>
      <c r="BL809" s="16" t="s">
        <v>132</v>
      </c>
      <c r="BM809" s="189" t="s">
        <v>1682</v>
      </c>
    </row>
    <row r="810" spans="1:65" s="2" customFormat="1" ht="58.5">
      <c r="A810" s="33"/>
      <c r="B810" s="34"/>
      <c r="C810" s="35"/>
      <c r="D810" s="191" t="s">
        <v>134</v>
      </c>
      <c r="E810" s="35"/>
      <c r="F810" s="192" t="s">
        <v>1086</v>
      </c>
      <c r="G810" s="35"/>
      <c r="H810" s="35"/>
      <c r="I810" s="193"/>
      <c r="J810" s="35"/>
      <c r="K810" s="35"/>
      <c r="L810" s="38"/>
      <c r="M810" s="194"/>
      <c r="N810" s="195"/>
      <c r="O810" s="70"/>
      <c r="P810" s="70"/>
      <c r="Q810" s="70"/>
      <c r="R810" s="70"/>
      <c r="S810" s="70"/>
      <c r="T810" s="71"/>
      <c r="U810" s="33"/>
      <c r="V810" s="33"/>
      <c r="W810" s="33"/>
      <c r="X810" s="33"/>
      <c r="Y810" s="33"/>
      <c r="Z810" s="33"/>
      <c r="AA810" s="33"/>
      <c r="AB810" s="33"/>
      <c r="AC810" s="33"/>
      <c r="AD810" s="33"/>
      <c r="AE810" s="33"/>
      <c r="AT810" s="16" t="s">
        <v>134</v>
      </c>
      <c r="AU810" s="16" t="s">
        <v>82</v>
      </c>
    </row>
    <row r="811" spans="1:65" s="12" customFormat="1">
      <c r="B811" s="196"/>
      <c r="C811" s="197"/>
      <c r="D811" s="191" t="s">
        <v>135</v>
      </c>
      <c r="E811" s="198" t="s">
        <v>1</v>
      </c>
      <c r="F811" s="199" t="s">
        <v>1453</v>
      </c>
      <c r="G811" s="197"/>
      <c r="H811" s="198" t="s">
        <v>1</v>
      </c>
      <c r="I811" s="200"/>
      <c r="J811" s="197"/>
      <c r="K811" s="197"/>
      <c r="L811" s="201"/>
      <c r="M811" s="202"/>
      <c r="N811" s="203"/>
      <c r="O811" s="203"/>
      <c r="P811" s="203"/>
      <c r="Q811" s="203"/>
      <c r="R811" s="203"/>
      <c r="S811" s="203"/>
      <c r="T811" s="204"/>
      <c r="AT811" s="205" t="s">
        <v>135</v>
      </c>
      <c r="AU811" s="205" t="s">
        <v>82</v>
      </c>
      <c r="AV811" s="12" t="s">
        <v>82</v>
      </c>
      <c r="AW811" s="12" t="s">
        <v>30</v>
      </c>
      <c r="AX811" s="12" t="s">
        <v>74</v>
      </c>
      <c r="AY811" s="205" t="s">
        <v>125</v>
      </c>
    </row>
    <row r="812" spans="1:65" s="13" customFormat="1">
      <c r="B812" s="206"/>
      <c r="C812" s="207"/>
      <c r="D812" s="191" t="s">
        <v>135</v>
      </c>
      <c r="E812" s="208" t="s">
        <v>1</v>
      </c>
      <c r="F812" s="209" t="s">
        <v>82</v>
      </c>
      <c r="G812" s="207"/>
      <c r="H812" s="210">
        <v>1</v>
      </c>
      <c r="I812" s="211"/>
      <c r="J812" s="207"/>
      <c r="K812" s="207"/>
      <c r="L812" s="212"/>
      <c r="M812" s="213"/>
      <c r="N812" s="214"/>
      <c r="O812" s="214"/>
      <c r="P812" s="214"/>
      <c r="Q812" s="214"/>
      <c r="R812" s="214"/>
      <c r="S812" s="214"/>
      <c r="T812" s="215"/>
      <c r="AT812" s="216" t="s">
        <v>135</v>
      </c>
      <c r="AU812" s="216" t="s">
        <v>82</v>
      </c>
      <c r="AV812" s="13" t="s">
        <v>84</v>
      </c>
      <c r="AW812" s="13" t="s">
        <v>30</v>
      </c>
      <c r="AX812" s="13" t="s">
        <v>74</v>
      </c>
      <c r="AY812" s="216" t="s">
        <v>125</v>
      </c>
    </row>
    <row r="813" spans="1:65" s="14" customFormat="1">
      <c r="B813" s="217"/>
      <c r="C813" s="218"/>
      <c r="D813" s="191" t="s">
        <v>135</v>
      </c>
      <c r="E813" s="219" t="s">
        <v>1</v>
      </c>
      <c r="F813" s="220" t="s">
        <v>138</v>
      </c>
      <c r="G813" s="218"/>
      <c r="H813" s="221">
        <v>1</v>
      </c>
      <c r="I813" s="222"/>
      <c r="J813" s="218"/>
      <c r="K813" s="218"/>
      <c r="L813" s="223"/>
      <c r="M813" s="224"/>
      <c r="N813" s="225"/>
      <c r="O813" s="225"/>
      <c r="P813" s="225"/>
      <c r="Q813" s="225"/>
      <c r="R813" s="225"/>
      <c r="S813" s="225"/>
      <c r="T813" s="226"/>
      <c r="AT813" s="227" t="s">
        <v>135</v>
      </c>
      <c r="AU813" s="227" t="s">
        <v>82</v>
      </c>
      <c r="AV813" s="14" t="s">
        <v>132</v>
      </c>
      <c r="AW813" s="14" t="s">
        <v>30</v>
      </c>
      <c r="AX813" s="14" t="s">
        <v>82</v>
      </c>
      <c r="AY813" s="227" t="s">
        <v>125</v>
      </c>
    </row>
    <row r="814" spans="1:65" s="2" customFormat="1" ht="24.2" customHeight="1">
      <c r="A814" s="33"/>
      <c r="B814" s="34"/>
      <c r="C814" s="228" t="s">
        <v>629</v>
      </c>
      <c r="D814" s="228" t="s">
        <v>769</v>
      </c>
      <c r="E814" s="229" t="s">
        <v>1683</v>
      </c>
      <c r="F814" s="230" t="s">
        <v>1684</v>
      </c>
      <c r="G814" s="231" t="s">
        <v>129</v>
      </c>
      <c r="H814" s="232">
        <v>22</v>
      </c>
      <c r="I814" s="233"/>
      <c r="J814" s="234">
        <f>ROUND(I814*H814,2)</f>
        <v>0</v>
      </c>
      <c r="K814" s="230" t="s">
        <v>130</v>
      </c>
      <c r="L814" s="38"/>
      <c r="M814" s="235" t="s">
        <v>1</v>
      </c>
      <c r="N814" s="236" t="s">
        <v>39</v>
      </c>
      <c r="O814" s="70"/>
      <c r="P814" s="187">
        <f>O814*H814</f>
        <v>0</v>
      </c>
      <c r="Q814" s="187">
        <v>0</v>
      </c>
      <c r="R814" s="187">
        <f>Q814*H814</f>
        <v>0</v>
      </c>
      <c r="S814" s="187">
        <v>0</v>
      </c>
      <c r="T814" s="188">
        <f>S814*H814</f>
        <v>0</v>
      </c>
      <c r="U814" s="33"/>
      <c r="V814" s="33"/>
      <c r="W814" s="33"/>
      <c r="X814" s="33"/>
      <c r="Y814" s="33"/>
      <c r="Z814" s="33"/>
      <c r="AA814" s="33"/>
      <c r="AB814" s="33"/>
      <c r="AC814" s="33"/>
      <c r="AD814" s="33"/>
      <c r="AE814" s="33"/>
      <c r="AR814" s="189" t="s">
        <v>132</v>
      </c>
      <c r="AT814" s="189" t="s">
        <v>769</v>
      </c>
      <c r="AU814" s="189" t="s">
        <v>82</v>
      </c>
      <c r="AY814" s="16" t="s">
        <v>125</v>
      </c>
      <c r="BE814" s="190">
        <f>IF(N814="základní",J814,0)</f>
        <v>0</v>
      </c>
      <c r="BF814" s="190">
        <f>IF(N814="snížená",J814,0)</f>
        <v>0</v>
      </c>
      <c r="BG814" s="190">
        <f>IF(N814="zákl. přenesená",J814,0)</f>
        <v>0</v>
      </c>
      <c r="BH814" s="190">
        <f>IF(N814="sníž. přenesená",J814,0)</f>
        <v>0</v>
      </c>
      <c r="BI814" s="190">
        <f>IF(N814="nulová",J814,0)</f>
        <v>0</v>
      </c>
      <c r="BJ814" s="16" t="s">
        <v>82</v>
      </c>
      <c r="BK814" s="190">
        <f>ROUND(I814*H814,2)</f>
        <v>0</v>
      </c>
      <c r="BL814" s="16" t="s">
        <v>132</v>
      </c>
      <c r="BM814" s="189" t="s">
        <v>1685</v>
      </c>
    </row>
    <row r="815" spans="1:65" s="2" customFormat="1" ht="39">
      <c r="A815" s="33"/>
      <c r="B815" s="34"/>
      <c r="C815" s="35"/>
      <c r="D815" s="191" t="s">
        <v>134</v>
      </c>
      <c r="E815" s="35"/>
      <c r="F815" s="192" t="s">
        <v>1686</v>
      </c>
      <c r="G815" s="35"/>
      <c r="H815" s="35"/>
      <c r="I815" s="193"/>
      <c r="J815" s="35"/>
      <c r="K815" s="35"/>
      <c r="L815" s="38"/>
      <c r="M815" s="194"/>
      <c r="N815" s="195"/>
      <c r="O815" s="70"/>
      <c r="P815" s="70"/>
      <c r="Q815" s="70"/>
      <c r="R815" s="70"/>
      <c r="S815" s="70"/>
      <c r="T815" s="71"/>
      <c r="U815" s="33"/>
      <c r="V815" s="33"/>
      <c r="W815" s="33"/>
      <c r="X815" s="33"/>
      <c r="Y815" s="33"/>
      <c r="Z815" s="33"/>
      <c r="AA815" s="33"/>
      <c r="AB815" s="33"/>
      <c r="AC815" s="33"/>
      <c r="AD815" s="33"/>
      <c r="AE815" s="33"/>
      <c r="AT815" s="16" t="s">
        <v>134</v>
      </c>
      <c r="AU815" s="16" t="s">
        <v>82</v>
      </c>
    </row>
    <row r="816" spans="1:65" s="12" customFormat="1">
      <c r="B816" s="196"/>
      <c r="C816" s="197"/>
      <c r="D816" s="191" t="s">
        <v>135</v>
      </c>
      <c r="E816" s="198" t="s">
        <v>1</v>
      </c>
      <c r="F816" s="199" t="s">
        <v>1452</v>
      </c>
      <c r="G816" s="197"/>
      <c r="H816" s="198" t="s">
        <v>1</v>
      </c>
      <c r="I816" s="200"/>
      <c r="J816" s="197"/>
      <c r="K816" s="197"/>
      <c r="L816" s="201"/>
      <c r="M816" s="202"/>
      <c r="N816" s="203"/>
      <c r="O816" s="203"/>
      <c r="P816" s="203"/>
      <c r="Q816" s="203"/>
      <c r="R816" s="203"/>
      <c r="S816" s="203"/>
      <c r="T816" s="204"/>
      <c r="AT816" s="205" t="s">
        <v>135</v>
      </c>
      <c r="AU816" s="205" t="s">
        <v>82</v>
      </c>
      <c r="AV816" s="12" t="s">
        <v>82</v>
      </c>
      <c r="AW816" s="12" t="s">
        <v>30</v>
      </c>
      <c r="AX816" s="12" t="s">
        <v>74</v>
      </c>
      <c r="AY816" s="205" t="s">
        <v>125</v>
      </c>
    </row>
    <row r="817" spans="1:65" s="13" customFormat="1">
      <c r="B817" s="206"/>
      <c r="C817" s="207"/>
      <c r="D817" s="191" t="s">
        <v>135</v>
      </c>
      <c r="E817" s="208" t="s">
        <v>1</v>
      </c>
      <c r="F817" s="209" t="s">
        <v>1687</v>
      </c>
      <c r="G817" s="207"/>
      <c r="H817" s="210">
        <v>11</v>
      </c>
      <c r="I817" s="211"/>
      <c r="J817" s="207"/>
      <c r="K817" s="207"/>
      <c r="L817" s="212"/>
      <c r="M817" s="213"/>
      <c r="N817" s="214"/>
      <c r="O817" s="214"/>
      <c r="P817" s="214"/>
      <c r="Q817" s="214"/>
      <c r="R817" s="214"/>
      <c r="S817" s="214"/>
      <c r="T817" s="215"/>
      <c r="AT817" s="216" t="s">
        <v>135</v>
      </c>
      <c r="AU817" s="216" t="s">
        <v>82</v>
      </c>
      <c r="AV817" s="13" t="s">
        <v>84</v>
      </c>
      <c r="AW817" s="13" t="s">
        <v>30</v>
      </c>
      <c r="AX817" s="13" t="s">
        <v>74</v>
      </c>
      <c r="AY817" s="216" t="s">
        <v>125</v>
      </c>
    </row>
    <row r="818" spans="1:65" s="12" customFormat="1">
      <c r="B818" s="196"/>
      <c r="C818" s="197"/>
      <c r="D818" s="191" t="s">
        <v>135</v>
      </c>
      <c r="E818" s="198" t="s">
        <v>1</v>
      </c>
      <c r="F818" s="199" t="s">
        <v>1453</v>
      </c>
      <c r="G818" s="197"/>
      <c r="H818" s="198" t="s">
        <v>1</v>
      </c>
      <c r="I818" s="200"/>
      <c r="J818" s="197"/>
      <c r="K818" s="197"/>
      <c r="L818" s="201"/>
      <c r="M818" s="202"/>
      <c r="N818" s="203"/>
      <c r="O818" s="203"/>
      <c r="P818" s="203"/>
      <c r="Q818" s="203"/>
      <c r="R818" s="203"/>
      <c r="S818" s="203"/>
      <c r="T818" s="204"/>
      <c r="AT818" s="205" t="s">
        <v>135</v>
      </c>
      <c r="AU818" s="205" t="s">
        <v>82</v>
      </c>
      <c r="AV818" s="12" t="s">
        <v>82</v>
      </c>
      <c r="AW818" s="12" t="s">
        <v>30</v>
      </c>
      <c r="AX818" s="12" t="s">
        <v>74</v>
      </c>
      <c r="AY818" s="205" t="s">
        <v>125</v>
      </c>
    </row>
    <row r="819" spans="1:65" s="13" customFormat="1">
      <c r="B819" s="206"/>
      <c r="C819" s="207"/>
      <c r="D819" s="191" t="s">
        <v>135</v>
      </c>
      <c r="E819" s="208" t="s">
        <v>1</v>
      </c>
      <c r="F819" s="209" t="s">
        <v>1687</v>
      </c>
      <c r="G819" s="207"/>
      <c r="H819" s="210">
        <v>11</v>
      </c>
      <c r="I819" s="211"/>
      <c r="J819" s="207"/>
      <c r="K819" s="207"/>
      <c r="L819" s="212"/>
      <c r="M819" s="213"/>
      <c r="N819" s="214"/>
      <c r="O819" s="214"/>
      <c r="P819" s="214"/>
      <c r="Q819" s="214"/>
      <c r="R819" s="214"/>
      <c r="S819" s="214"/>
      <c r="T819" s="215"/>
      <c r="AT819" s="216" t="s">
        <v>135</v>
      </c>
      <c r="AU819" s="216" t="s">
        <v>82</v>
      </c>
      <c r="AV819" s="13" t="s">
        <v>84</v>
      </c>
      <c r="AW819" s="13" t="s">
        <v>30</v>
      </c>
      <c r="AX819" s="13" t="s">
        <v>74</v>
      </c>
      <c r="AY819" s="216" t="s">
        <v>125</v>
      </c>
    </row>
    <row r="820" spans="1:65" s="14" customFormat="1">
      <c r="B820" s="217"/>
      <c r="C820" s="218"/>
      <c r="D820" s="191" t="s">
        <v>135</v>
      </c>
      <c r="E820" s="219" t="s">
        <v>1</v>
      </c>
      <c r="F820" s="220" t="s">
        <v>138</v>
      </c>
      <c r="G820" s="218"/>
      <c r="H820" s="221">
        <v>22</v>
      </c>
      <c r="I820" s="222"/>
      <c r="J820" s="218"/>
      <c r="K820" s="218"/>
      <c r="L820" s="223"/>
      <c r="M820" s="224"/>
      <c r="N820" s="225"/>
      <c r="O820" s="225"/>
      <c r="P820" s="225"/>
      <c r="Q820" s="225"/>
      <c r="R820" s="225"/>
      <c r="S820" s="225"/>
      <c r="T820" s="226"/>
      <c r="AT820" s="227" t="s">
        <v>135</v>
      </c>
      <c r="AU820" s="227" t="s">
        <v>82</v>
      </c>
      <c r="AV820" s="14" t="s">
        <v>132</v>
      </c>
      <c r="AW820" s="14" t="s">
        <v>30</v>
      </c>
      <c r="AX820" s="14" t="s">
        <v>82</v>
      </c>
      <c r="AY820" s="227" t="s">
        <v>125</v>
      </c>
    </row>
    <row r="821" spans="1:65" s="2" customFormat="1" ht="24.2" customHeight="1">
      <c r="A821" s="33"/>
      <c r="B821" s="34"/>
      <c r="C821" s="228" t="s">
        <v>633</v>
      </c>
      <c r="D821" s="228" t="s">
        <v>769</v>
      </c>
      <c r="E821" s="229" t="s">
        <v>1688</v>
      </c>
      <c r="F821" s="230" t="s">
        <v>1689</v>
      </c>
      <c r="G821" s="231" t="s">
        <v>159</v>
      </c>
      <c r="H821" s="232">
        <v>40</v>
      </c>
      <c r="I821" s="233"/>
      <c r="J821" s="234">
        <f>ROUND(I821*H821,2)</f>
        <v>0</v>
      </c>
      <c r="K821" s="230" t="s">
        <v>130</v>
      </c>
      <c r="L821" s="38"/>
      <c r="M821" s="235" t="s">
        <v>1</v>
      </c>
      <c r="N821" s="236" t="s">
        <v>39</v>
      </c>
      <c r="O821" s="70"/>
      <c r="P821" s="187">
        <f>O821*H821</f>
        <v>0</v>
      </c>
      <c r="Q821" s="187">
        <v>0</v>
      </c>
      <c r="R821" s="187">
        <f>Q821*H821</f>
        <v>0</v>
      </c>
      <c r="S821" s="187">
        <v>0</v>
      </c>
      <c r="T821" s="188">
        <f>S821*H821</f>
        <v>0</v>
      </c>
      <c r="U821" s="33"/>
      <c r="V821" s="33"/>
      <c r="W821" s="33"/>
      <c r="X821" s="33"/>
      <c r="Y821" s="33"/>
      <c r="Z821" s="33"/>
      <c r="AA821" s="33"/>
      <c r="AB821" s="33"/>
      <c r="AC821" s="33"/>
      <c r="AD821" s="33"/>
      <c r="AE821" s="33"/>
      <c r="AR821" s="189" t="s">
        <v>132</v>
      </c>
      <c r="AT821" s="189" t="s">
        <v>769</v>
      </c>
      <c r="AU821" s="189" t="s">
        <v>82</v>
      </c>
      <c r="AY821" s="16" t="s">
        <v>125</v>
      </c>
      <c r="BE821" s="190">
        <f>IF(N821="základní",J821,0)</f>
        <v>0</v>
      </c>
      <c r="BF821" s="190">
        <f>IF(N821="snížená",J821,0)</f>
        <v>0</v>
      </c>
      <c r="BG821" s="190">
        <f>IF(N821="zákl. přenesená",J821,0)</f>
        <v>0</v>
      </c>
      <c r="BH821" s="190">
        <f>IF(N821="sníž. přenesená",J821,0)</f>
        <v>0</v>
      </c>
      <c r="BI821" s="190">
        <f>IF(N821="nulová",J821,0)</f>
        <v>0</v>
      </c>
      <c r="BJ821" s="16" t="s">
        <v>82</v>
      </c>
      <c r="BK821" s="190">
        <f>ROUND(I821*H821,2)</f>
        <v>0</v>
      </c>
      <c r="BL821" s="16" t="s">
        <v>132</v>
      </c>
      <c r="BM821" s="189" t="s">
        <v>1690</v>
      </c>
    </row>
    <row r="822" spans="1:65" s="2" customFormat="1" ht="58.5">
      <c r="A822" s="33"/>
      <c r="B822" s="34"/>
      <c r="C822" s="35"/>
      <c r="D822" s="191" t="s">
        <v>134</v>
      </c>
      <c r="E822" s="35"/>
      <c r="F822" s="192" t="s">
        <v>1691</v>
      </c>
      <c r="G822" s="35"/>
      <c r="H822" s="35"/>
      <c r="I822" s="193"/>
      <c r="J822" s="35"/>
      <c r="K822" s="35"/>
      <c r="L822" s="38"/>
      <c r="M822" s="194"/>
      <c r="N822" s="195"/>
      <c r="O822" s="70"/>
      <c r="P822" s="70"/>
      <c r="Q822" s="70"/>
      <c r="R822" s="70"/>
      <c r="S822" s="70"/>
      <c r="T822" s="71"/>
      <c r="U822" s="33"/>
      <c r="V822" s="33"/>
      <c r="W822" s="33"/>
      <c r="X822" s="33"/>
      <c r="Y822" s="33"/>
      <c r="Z822" s="33"/>
      <c r="AA822" s="33"/>
      <c r="AB822" s="33"/>
      <c r="AC822" s="33"/>
      <c r="AD822" s="33"/>
      <c r="AE822" s="33"/>
      <c r="AT822" s="16" t="s">
        <v>134</v>
      </c>
      <c r="AU822" s="16" t="s">
        <v>82</v>
      </c>
    </row>
    <row r="823" spans="1:65" s="12" customFormat="1">
      <c r="B823" s="196"/>
      <c r="C823" s="197"/>
      <c r="D823" s="191" t="s">
        <v>135</v>
      </c>
      <c r="E823" s="198" t="s">
        <v>1</v>
      </c>
      <c r="F823" s="199" t="s">
        <v>1511</v>
      </c>
      <c r="G823" s="197"/>
      <c r="H823" s="198" t="s">
        <v>1</v>
      </c>
      <c r="I823" s="200"/>
      <c r="J823" s="197"/>
      <c r="K823" s="197"/>
      <c r="L823" s="201"/>
      <c r="M823" s="202"/>
      <c r="N823" s="203"/>
      <c r="O823" s="203"/>
      <c r="P823" s="203"/>
      <c r="Q823" s="203"/>
      <c r="R823" s="203"/>
      <c r="S823" s="203"/>
      <c r="T823" s="204"/>
      <c r="AT823" s="205" t="s">
        <v>135</v>
      </c>
      <c r="AU823" s="205" t="s">
        <v>82</v>
      </c>
      <c r="AV823" s="12" t="s">
        <v>82</v>
      </c>
      <c r="AW823" s="12" t="s">
        <v>30</v>
      </c>
      <c r="AX823" s="12" t="s">
        <v>74</v>
      </c>
      <c r="AY823" s="205" t="s">
        <v>125</v>
      </c>
    </row>
    <row r="824" spans="1:65" s="13" customFormat="1">
      <c r="B824" s="206"/>
      <c r="C824" s="207"/>
      <c r="D824" s="191" t="s">
        <v>135</v>
      </c>
      <c r="E824" s="208" t="s">
        <v>1</v>
      </c>
      <c r="F824" s="209" t="s">
        <v>1501</v>
      </c>
      <c r="G824" s="207"/>
      <c r="H824" s="210">
        <v>40</v>
      </c>
      <c r="I824" s="211"/>
      <c r="J824" s="207"/>
      <c r="K824" s="207"/>
      <c r="L824" s="212"/>
      <c r="M824" s="213"/>
      <c r="N824" s="214"/>
      <c r="O824" s="214"/>
      <c r="P824" s="214"/>
      <c r="Q824" s="214"/>
      <c r="R824" s="214"/>
      <c r="S824" s="214"/>
      <c r="T824" s="215"/>
      <c r="AT824" s="216" t="s">
        <v>135</v>
      </c>
      <c r="AU824" s="216" t="s">
        <v>82</v>
      </c>
      <c r="AV824" s="13" t="s">
        <v>84</v>
      </c>
      <c r="AW824" s="13" t="s">
        <v>30</v>
      </c>
      <c r="AX824" s="13" t="s">
        <v>74</v>
      </c>
      <c r="AY824" s="216" t="s">
        <v>125</v>
      </c>
    </row>
    <row r="825" spans="1:65" s="14" customFormat="1">
      <c r="B825" s="217"/>
      <c r="C825" s="218"/>
      <c r="D825" s="191" t="s">
        <v>135</v>
      </c>
      <c r="E825" s="219" t="s">
        <v>1</v>
      </c>
      <c r="F825" s="220" t="s">
        <v>138</v>
      </c>
      <c r="G825" s="218"/>
      <c r="H825" s="221">
        <v>40</v>
      </c>
      <c r="I825" s="222"/>
      <c r="J825" s="218"/>
      <c r="K825" s="218"/>
      <c r="L825" s="223"/>
      <c r="M825" s="224"/>
      <c r="N825" s="225"/>
      <c r="O825" s="225"/>
      <c r="P825" s="225"/>
      <c r="Q825" s="225"/>
      <c r="R825" s="225"/>
      <c r="S825" s="225"/>
      <c r="T825" s="226"/>
      <c r="AT825" s="227" t="s">
        <v>135</v>
      </c>
      <c r="AU825" s="227" t="s">
        <v>82</v>
      </c>
      <c r="AV825" s="14" t="s">
        <v>132</v>
      </c>
      <c r="AW825" s="14" t="s">
        <v>30</v>
      </c>
      <c r="AX825" s="14" t="s">
        <v>82</v>
      </c>
      <c r="AY825" s="227" t="s">
        <v>125</v>
      </c>
    </row>
    <row r="826" spans="1:65" s="2" customFormat="1" ht="16.5" customHeight="1">
      <c r="A826" s="33"/>
      <c r="B826" s="34"/>
      <c r="C826" s="228" t="s">
        <v>637</v>
      </c>
      <c r="D826" s="228" t="s">
        <v>769</v>
      </c>
      <c r="E826" s="229" t="s">
        <v>1106</v>
      </c>
      <c r="F826" s="230" t="s">
        <v>1107</v>
      </c>
      <c r="G826" s="231" t="s">
        <v>1108</v>
      </c>
      <c r="H826" s="232">
        <v>6</v>
      </c>
      <c r="I826" s="233"/>
      <c r="J826" s="234">
        <f>ROUND(I826*H826,2)</f>
        <v>0</v>
      </c>
      <c r="K826" s="230" t="s">
        <v>130</v>
      </c>
      <c r="L826" s="38"/>
      <c r="M826" s="235" t="s">
        <v>1</v>
      </c>
      <c r="N826" s="236" t="s">
        <v>39</v>
      </c>
      <c r="O826" s="70"/>
      <c r="P826" s="187">
        <f>O826*H826</f>
        <v>0</v>
      </c>
      <c r="Q826" s="187">
        <v>0</v>
      </c>
      <c r="R826" s="187">
        <f>Q826*H826</f>
        <v>0</v>
      </c>
      <c r="S826" s="187">
        <v>0</v>
      </c>
      <c r="T826" s="188">
        <f>S826*H826</f>
        <v>0</v>
      </c>
      <c r="U826" s="33"/>
      <c r="V826" s="33"/>
      <c r="W826" s="33"/>
      <c r="X826" s="33"/>
      <c r="Y826" s="33"/>
      <c r="Z826" s="33"/>
      <c r="AA826" s="33"/>
      <c r="AB826" s="33"/>
      <c r="AC826" s="33"/>
      <c r="AD826" s="33"/>
      <c r="AE826" s="33"/>
      <c r="AR826" s="189" t="s">
        <v>132</v>
      </c>
      <c r="AT826" s="189" t="s">
        <v>769</v>
      </c>
      <c r="AU826" s="189" t="s">
        <v>82</v>
      </c>
      <c r="AY826" s="16" t="s">
        <v>125</v>
      </c>
      <c r="BE826" s="190">
        <f>IF(N826="základní",J826,0)</f>
        <v>0</v>
      </c>
      <c r="BF826" s="190">
        <f>IF(N826="snížená",J826,0)</f>
        <v>0</v>
      </c>
      <c r="BG826" s="190">
        <f>IF(N826="zákl. přenesená",J826,0)</f>
        <v>0</v>
      </c>
      <c r="BH826" s="190">
        <f>IF(N826="sníž. přenesená",J826,0)</f>
        <v>0</v>
      </c>
      <c r="BI826" s="190">
        <f>IF(N826="nulová",J826,0)</f>
        <v>0</v>
      </c>
      <c r="BJ826" s="16" t="s">
        <v>82</v>
      </c>
      <c r="BK826" s="190">
        <f>ROUND(I826*H826,2)</f>
        <v>0</v>
      </c>
      <c r="BL826" s="16" t="s">
        <v>132</v>
      </c>
      <c r="BM826" s="189" t="s">
        <v>1692</v>
      </c>
    </row>
    <row r="827" spans="1:65" s="2" customFormat="1" ht="29.25">
      <c r="A827" s="33"/>
      <c r="B827" s="34"/>
      <c r="C827" s="35"/>
      <c r="D827" s="191" t="s">
        <v>134</v>
      </c>
      <c r="E827" s="35"/>
      <c r="F827" s="192" t="s">
        <v>1110</v>
      </c>
      <c r="G827" s="35"/>
      <c r="H827" s="35"/>
      <c r="I827" s="193"/>
      <c r="J827" s="35"/>
      <c r="K827" s="35"/>
      <c r="L827" s="38"/>
      <c r="M827" s="194"/>
      <c r="N827" s="195"/>
      <c r="O827" s="70"/>
      <c r="P827" s="70"/>
      <c r="Q827" s="70"/>
      <c r="R827" s="70"/>
      <c r="S827" s="70"/>
      <c r="T827" s="71"/>
      <c r="U827" s="33"/>
      <c r="V827" s="33"/>
      <c r="W827" s="33"/>
      <c r="X827" s="33"/>
      <c r="Y827" s="33"/>
      <c r="Z827" s="33"/>
      <c r="AA827" s="33"/>
      <c r="AB827" s="33"/>
      <c r="AC827" s="33"/>
      <c r="AD827" s="33"/>
      <c r="AE827" s="33"/>
      <c r="AT827" s="16" t="s">
        <v>134</v>
      </c>
      <c r="AU827" s="16" t="s">
        <v>82</v>
      </c>
    </row>
    <row r="828" spans="1:65" s="12" customFormat="1">
      <c r="B828" s="196"/>
      <c r="C828" s="197"/>
      <c r="D828" s="191" t="s">
        <v>135</v>
      </c>
      <c r="E828" s="198" t="s">
        <v>1</v>
      </c>
      <c r="F828" s="199" t="s">
        <v>1511</v>
      </c>
      <c r="G828" s="197"/>
      <c r="H828" s="198" t="s">
        <v>1</v>
      </c>
      <c r="I828" s="200"/>
      <c r="J828" s="197"/>
      <c r="K828" s="197"/>
      <c r="L828" s="201"/>
      <c r="M828" s="202"/>
      <c r="N828" s="203"/>
      <c r="O828" s="203"/>
      <c r="P828" s="203"/>
      <c r="Q828" s="203"/>
      <c r="R828" s="203"/>
      <c r="S828" s="203"/>
      <c r="T828" s="204"/>
      <c r="AT828" s="205" t="s">
        <v>135</v>
      </c>
      <c r="AU828" s="205" t="s">
        <v>82</v>
      </c>
      <c r="AV828" s="12" t="s">
        <v>82</v>
      </c>
      <c r="AW828" s="12" t="s">
        <v>30</v>
      </c>
      <c r="AX828" s="12" t="s">
        <v>74</v>
      </c>
      <c r="AY828" s="205" t="s">
        <v>125</v>
      </c>
    </row>
    <row r="829" spans="1:65" s="13" customFormat="1">
      <c r="B829" s="206"/>
      <c r="C829" s="207"/>
      <c r="D829" s="191" t="s">
        <v>135</v>
      </c>
      <c r="E829" s="208" t="s">
        <v>1</v>
      </c>
      <c r="F829" s="209" t="s">
        <v>475</v>
      </c>
      <c r="G829" s="207"/>
      <c r="H829" s="210">
        <v>4</v>
      </c>
      <c r="I829" s="211"/>
      <c r="J829" s="207"/>
      <c r="K829" s="207"/>
      <c r="L829" s="212"/>
      <c r="M829" s="213"/>
      <c r="N829" s="214"/>
      <c r="O829" s="214"/>
      <c r="P829" s="214"/>
      <c r="Q829" s="214"/>
      <c r="R829" s="214"/>
      <c r="S829" s="214"/>
      <c r="T829" s="215"/>
      <c r="AT829" s="216" t="s">
        <v>135</v>
      </c>
      <c r="AU829" s="216" t="s">
        <v>82</v>
      </c>
      <c r="AV829" s="13" t="s">
        <v>84</v>
      </c>
      <c r="AW829" s="13" t="s">
        <v>30</v>
      </c>
      <c r="AX829" s="13" t="s">
        <v>74</v>
      </c>
      <c r="AY829" s="216" t="s">
        <v>125</v>
      </c>
    </row>
    <row r="830" spans="1:65" s="12" customFormat="1">
      <c r="B830" s="196"/>
      <c r="C830" s="197"/>
      <c r="D830" s="191" t="s">
        <v>135</v>
      </c>
      <c r="E830" s="198" t="s">
        <v>1</v>
      </c>
      <c r="F830" s="199" t="s">
        <v>1513</v>
      </c>
      <c r="G830" s="197"/>
      <c r="H830" s="198" t="s">
        <v>1</v>
      </c>
      <c r="I830" s="200"/>
      <c r="J830" s="197"/>
      <c r="K830" s="197"/>
      <c r="L830" s="201"/>
      <c r="M830" s="202"/>
      <c r="N830" s="203"/>
      <c r="O830" s="203"/>
      <c r="P830" s="203"/>
      <c r="Q830" s="203"/>
      <c r="R830" s="203"/>
      <c r="S830" s="203"/>
      <c r="T830" s="204"/>
      <c r="AT830" s="205" t="s">
        <v>135</v>
      </c>
      <c r="AU830" s="205" t="s">
        <v>82</v>
      </c>
      <c r="AV830" s="12" t="s">
        <v>82</v>
      </c>
      <c r="AW830" s="12" t="s">
        <v>30</v>
      </c>
      <c r="AX830" s="12" t="s">
        <v>74</v>
      </c>
      <c r="AY830" s="205" t="s">
        <v>125</v>
      </c>
    </row>
    <row r="831" spans="1:65" s="13" customFormat="1">
      <c r="B831" s="206"/>
      <c r="C831" s="207"/>
      <c r="D831" s="191" t="s">
        <v>135</v>
      </c>
      <c r="E831" s="208" t="s">
        <v>1</v>
      </c>
      <c r="F831" s="209" t="s">
        <v>232</v>
      </c>
      <c r="G831" s="207"/>
      <c r="H831" s="210">
        <v>2</v>
      </c>
      <c r="I831" s="211"/>
      <c r="J831" s="207"/>
      <c r="K831" s="207"/>
      <c r="L831" s="212"/>
      <c r="M831" s="213"/>
      <c r="N831" s="214"/>
      <c r="O831" s="214"/>
      <c r="P831" s="214"/>
      <c r="Q831" s="214"/>
      <c r="R831" s="214"/>
      <c r="S831" s="214"/>
      <c r="T831" s="215"/>
      <c r="AT831" s="216" t="s">
        <v>135</v>
      </c>
      <c r="AU831" s="216" t="s">
        <v>82</v>
      </c>
      <c r="AV831" s="13" t="s">
        <v>84</v>
      </c>
      <c r="AW831" s="13" t="s">
        <v>30</v>
      </c>
      <c r="AX831" s="13" t="s">
        <v>74</v>
      </c>
      <c r="AY831" s="216" t="s">
        <v>125</v>
      </c>
    </row>
    <row r="832" spans="1:65" s="14" customFormat="1">
      <c r="B832" s="217"/>
      <c r="C832" s="218"/>
      <c r="D832" s="191" t="s">
        <v>135</v>
      </c>
      <c r="E832" s="219" t="s">
        <v>1</v>
      </c>
      <c r="F832" s="220" t="s">
        <v>138</v>
      </c>
      <c r="G832" s="218"/>
      <c r="H832" s="221">
        <v>6</v>
      </c>
      <c r="I832" s="222"/>
      <c r="J832" s="218"/>
      <c r="K832" s="218"/>
      <c r="L832" s="223"/>
      <c r="M832" s="224"/>
      <c r="N832" s="225"/>
      <c r="O832" s="225"/>
      <c r="P832" s="225"/>
      <c r="Q832" s="225"/>
      <c r="R832" s="225"/>
      <c r="S832" s="225"/>
      <c r="T832" s="226"/>
      <c r="AT832" s="227" t="s">
        <v>135</v>
      </c>
      <c r="AU832" s="227" t="s">
        <v>82</v>
      </c>
      <c r="AV832" s="14" t="s">
        <v>132</v>
      </c>
      <c r="AW832" s="14" t="s">
        <v>30</v>
      </c>
      <c r="AX832" s="14" t="s">
        <v>82</v>
      </c>
      <c r="AY832" s="227" t="s">
        <v>125</v>
      </c>
    </row>
    <row r="833" spans="1:65" s="2" customFormat="1" ht="16.5" customHeight="1">
      <c r="A833" s="33"/>
      <c r="B833" s="34"/>
      <c r="C833" s="228" t="s">
        <v>642</v>
      </c>
      <c r="D833" s="228" t="s">
        <v>769</v>
      </c>
      <c r="E833" s="229" t="s">
        <v>1113</v>
      </c>
      <c r="F833" s="230" t="s">
        <v>1114</v>
      </c>
      <c r="G833" s="231" t="s">
        <v>1108</v>
      </c>
      <c r="H833" s="232">
        <v>6</v>
      </c>
      <c r="I833" s="233"/>
      <c r="J833" s="234">
        <f>ROUND(I833*H833,2)</f>
        <v>0</v>
      </c>
      <c r="K833" s="230" t="s">
        <v>130</v>
      </c>
      <c r="L833" s="38"/>
      <c r="M833" s="235" t="s">
        <v>1</v>
      </c>
      <c r="N833" s="236" t="s">
        <v>39</v>
      </c>
      <c r="O833" s="70"/>
      <c r="P833" s="187">
        <f>O833*H833</f>
        <v>0</v>
      </c>
      <c r="Q833" s="187">
        <v>0</v>
      </c>
      <c r="R833" s="187">
        <f>Q833*H833</f>
        <v>0</v>
      </c>
      <c r="S833" s="187">
        <v>0</v>
      </c>
      <c r="T833" s="188">
        <f>S833*H833</f>
        <v>0</v>
      </c>
      <c r="U833" s="33"/>
      <c r="V833" s="33"/>
      <c r="W833" s="33"/>
      <c r="X833" s="33"/>
      <c r="Y833" s="33"/>
      <c r="Z833" s="33"/>
      <c r="AA833" s="33"/>
      <c r="AB833" s="33"/>
      <c r="AC833" s="33"/>
      <c r="AD833" s="33"/>
      <c r="AE833" s="33"/>
      <c r="AR833" s="189" t="s">
        <v>132</v>
      </c>
      <c r="AT833" s="189" t="s">
        <v>769</v>
      </c>
      <c r="AU833" s="189" t="s">
        <v>82</v>
      </c>
      <c r="AY833" s="16" t="s">
        <v>125</v>
      </c>
      <c r="BE833" s="190">
        <f>IF(N833="základní",J833,0)</f>
        <v>0</v>
      </c>
      <c r="BF833" s="190">
        <f>IF(N833="snížená",J833,0)</f>
        <v>0</v>
      </c>
      <c r="BG833" s="190">
        <f>IF(N833="zákl. přenesená",J833,0)</f>
        <v>0</v>
      </c>
      <c r="BH833" s="190">
        <f>IF(N833="sníž. přenesená",J833,0)</f>
        <v>0</v>
      </c>
      <c r="BI833" s="190">
        <f>IF(N833="nulová",J833,0)</f>
        <v>0</v>
      </c>
      <c r="BJ833" s="16" t="s">
        <v>82</v>
      </c>
      <c r="BK833" s="190">
        <f>ROUND(I833*H833,2)</f>
        <v>0</v>
      </c>
      <c r="BL833" s="16" t="s">
        <v>132</v>
      </c>
      <c r="BM833" s="189" t="s">
        <v>1693</v>
      </c>
    </row>
    <row r="834" spans="1:65" s="2" customFormat="1" ht="29.25">
      <c r="A834" s="33"/>
      <c r="B834" s="34"/>
      <c r="C834" s="35"/>
      <c r="D834" s="191" t="s">
        <v>134</v>
      </c>
      <c r="E834" s="35"/>
      <c r="F834" s="192" t="s">
        <v>1116</v>
      </c>
      <c r="G834" s="35"/>
      <c r="H834" s="35"/>
      <c r="I834" s="193"/>
      <c r="J834" s="35"/>
      <c r="K834" s="35"/>
      <c r="L834" s="38"/>
      <c r="M834" s="194"/>
      <c r="N834" s="195"/>
      <c r="O834" s="70"/>
      <c r="P834" s="70"/>
      <c r="Q834" s="70"/>
      <c r="R834" s="70"/>
      <c r="S834" s="70"/>
      <c r="T834" s="71"/>
      <c r="U834" s="33"/>
      <c r="V834" s="33"/>
      <c r="W834" s="33"/>
      <c r="X834" s="33"/>
      <c r="Y834" s="33"/>
      <c r="Z834" s="33"/>
      <c r="AA834" s="33"/>
      <c r="AB834" s="33"/>
      <c r="AC834" s="33"/>
      <c r="AD834" s="33"/>
      <c r="AE834" s="33"/>
      <c r="AT834" s="16" t="s">
        <v>134</v>
      </c>
      <c r="AU834" s="16" t="s">
        <v>82</v>
      </c>
    </row>
    <row r="835" spans="1:65" s="12" customFormat="1">
      <c r="B835" s="196"/>
      <c r="C835" s="197"/>
      <c r="D835" s="191" t="s">
        <v>135</v>
      </c>
      <c r="E835" s="198" t="s">
        <v>1</v>
      </c>
      <c r="F835" s="199" t="s">
        <v>1511</v>
      </c>
      <c r="G835" s="197"/>
      <c r="H835" s="198" t="s">
        <v>1</v>
      </c>
      <c r="I835" s="200"/>
      <c r="J835" s="197"/>
      <c r="K835" s="197"/>
      <c r="L835" s="201"/>
      <c r="M835" s="202"/>
      <c r="N835" s="203"/>
      <c r="O835" s="203"/>
      <c r="P835" s="203"/>
      <c r="Q835" s="203"/>
      <c r="R835" s="203"/>
      <c r="S835" s="203"/>
      <c r="T835" s="204"/>
      <c r="AT835" s="205" t="s">
        <v>135</v>
      </c>
      <c r="AU835" s="205" t="s">
        <v>82</v>
      </c>
      <c r="AV835" s="12" t="s">
        <v>82</v>
      </c>
      <c r="AW835" s="12" t="s">
        <v>30</v>
      </c>
      <c r="AX835" s="12" t="s">
        <v>74</v>
      </c>
      <c r="AY835" s="205" t="s">
        <v>125</v>
      </c>
    </row>
    <row r="836" spans="1:65" s="13" customFormat="1">
      <c r="B836" s="206"/>
      <c r="C836" s="207"/>
      <c r="D836" s="191" t="s">
        <v>135</v>
      </c>
      <c r="E836" s="208" t="s">
        <v>1</v>
      </c>
      <c r="F836" s="209" t="s">
        <v>475</v>
      </c>
      <c r="G836" s="207"/>
      <c r="H836" s="210">
        <v>4</v>
      </c>
      <c r="I836" s="211"/>
      <c r="J836" s="207"/>
      <c r="K836" s="207"/>
      <c r="L836" s="212"/>
      <c r="M836" s="213"/>
      <c r="N836" s="214"/>
      <c r="O836" s="214"/>
      <c r="P836" s="214"/>
      <c r="Q836" s="214"/>
      <c r="R836" s="214"/>
      <c r="S836" s="214"/>
      <c r="T836" s="215"/>
      <c r="AT836" s="216" t="s">
        <v>135</v>
      </c>
      <c r="AU836" s="216" t="s">
        <v>82</v>
      </c>
      <c r="AV836" s="13" t="s">
        <v>84</v>
      </c>
      <c r="AW836" s="13" t="s">
        <v>30</v>
      </c>
      <c r="AX836" s="13" t="s">
        <v>74</v>
      </c>
      <c r="AY836" s="216" t="s">
        <v>125</v>
      </c>
    </row>
    <row r="837" spans="1:65" s="12" customFormat="1">
      <c r="B837" s="196"/>
      <c r="C837" s="197"/>
      <c r="D837" s="191" t="s">
        <v>135</v>
      </c>
      <c r="E837" s="198" t="s">
        <v>1</v>
      </c>
      <c r="F837" s="199" t="s">
        <v>1513</v>
      </c>
      <c r="G837" s="197"/>
      <c r="H837" s="198" t="s">
        <v>1</v>
      </c>
      <c r="I837" s="200"/>
      <c r="J837" s="197"/>
      <c r="K837" s="197"/>
      <c r="L837" s="201"/>
      <c r="M837" s="202"/>
      <c r="N837" s="203"/>
      <c r="O837" s="203"/>
      <c r="P837" s="203"/>
      <c r="Q837" s="203"/>
      <c r="R837" s="203"/>
      <c r="S837" s="203"/>
      <c r="T837" s="204"/>
      <c r="AT837" s="205" t="s">
        <v>135</v>
      </c>
      <c r="AU837" s="205" t="s">
        <v>82</v>
      </c>
      <c r="AV837" s="12" t="s">
        <v>82</v>
      </c>
      <c r="AW837" s="12" t="s">
        <v>30</v>
      </c>
      <c r="AX837" s="12" t="s">
        <v>74</v>
      </c>
      <c r="AY837" s="205" t="s">
        <v>125</v>
      </c>
    </row>
    <row r="838" spans="1:65" s="13" customFormat="1">
      <c r="B838" s="206"/>
      <c r="C838" s="207"/>
      <c r="D838" s="191" t="s">
        <v>135</v>
      </c>
      <c r="E838" s="208" t="s">
        <v>1</v>
      </c>
      <c r="F838" s="209" t="s">
        <v>232</v>
      </c>
      <c r="G838" s="207"/>
      <c r="H838" s="210">
        <v>2</v>
      </c>
      <c r="I838" s="211"/>
      <c r="J838" s="207"/>
      <c r="K838" s="207"/>
      <c r="L838" s="212"/>
      <c r="M838" s="213"/>
      <c r="N838" s="214"/>
      <c r="O838" s="214"/>
      <c r="P838" s="214"/>
      <c r="Q838" s="214"/>
      <c r="R838" s="214"/>
      <c r="S838" s="214"/>
      <c r="T838" s="215"/>
      <c r="AT838" s="216" t="s">
        <v>135</v>
      </c>
      <c r="AU838" s="216" t="s">
        <v>82</v>
      </c>
      <c r="AV838" s="13" t="s">
        <v>84</v>
      </c>
      <c r="AW838" s="13" t="s">
        <v>30</v>
      </c>
      <c r="AX838" s="13" t="s">
        <v>74</v>
      </c>
      <c r="AY838" s="216" t="s">
        <v>125</v>
      </c>
    </row>
    <row r="839" spans="1:65" s="14" customFormat="1">
      <c r="B839" s="217"/>
      <c r="C839" s="218"/>
      <c r="D839" s="191" t="s">
        <v>135</v>
      </c>
      <c r="E839" s="219" t="s">
        <v>1</v>
      </c>
      <c r="F839" s="220" t="s">
        <v>138</v>
      </c>
      <c r="G839" s="218"/>
      <c r="H839" s="221">
        <v>6</v>
      </c>
      <c r="I839" s="222"/>
      <c r="J839" s="218"/>
      <c r="K839" s="218"/>
      <c r="L839" s="223"/>
      <c r="M839" s="224"/>
      <c r="N839" s="225"/>
      <c r="O839" s="225"/>
      <c r="P839" s="225"/>
      <c r="Q839" s="225"/>
      <c r="R839" s="225"/>
      <c r="S839" s="225"/>
      <c r="T839" s="226"/>
      <c r="AT839" s="227" t="s">
        <v>135</v>
      </c>
      <c r="AU839" s="227" t="s">
        <v>82</v>
      </c>
      <c r="AV839" s="14" t="s">
        <v>132</v>
      </c>
      <c r="AW839" s="14" t="s">
        <v>30</v>
      </c>
      <c r="AX839" s="14" t="s">
        <v>82</v>
      </c>
      <c r="AY839" s="227" t="s">
        <v>125</v>
      </c>
    </row>
    <row r="840" spans="1:65" s="2" customFormat="1" ht="24.2" customHeight="1">
      <c r="A840" s="33"/>
      <c r="B840" s="34"/>
      <c r="C840" s="228" t="s">
        <v>646</v>
      </c>
      <c r="D840" s="228" t="s">
        <v>769</v>
      </c>
      <c r="E840" s="229" t="s">
        <v>1694</v>
      </c>
      <c r="F840" s="230" t="s">
        <v>1695</v>
      </c>
      <c r="G840" s="231" t="s">
        <v>129</v>
      </c>
      <c r="H840" s="232">
        <v>171.20400000000001</v>
      </c>
      <c r="I840" s="233"/>
      <c r="J840" s="234">
        <f>ROUND(I840*H840,2)</f>
        <v>0</v>
      </c>
      <c r="K840" s="230" t="s">
        <v>130</v>
      </c>
      <c r="L840" s="38"/>
      <c r="M840" s="235" t="s">
        <v>1</v>
      </c>
      <c r="N840" s="236" t="s">
        <v>39</v>
      </c>
      <c r="O840" s="70"/>
      <c r="P840" s="187">
        <f>O840*H840</f>
        <v>0</v>
      </c>
      <c r="Q840" s="187">
        <v>0</v>
      </c>
      <c r="R840" s="187">
        <f>Q840*H840</f>
        <v>0</v>
      </c>
      <c r="S840" s="187">
        <v>0</v>
      </c>
      <c r="T840" s="188">
        <f>S840*H840</f>
        <v>0</v>
      </c>
      <c r="U840" s="33"/>
      <c r="V840" s="33"/>
      <c r="W840" s="33"/>
      <c r="X840" s="33"/>
      <c r="Y840" s="33"/>
      <c r="Z840" s="33"/>
      <c r="AA840" s="33"/>
      <c r="AB840" s="33"/>
      <c r="AC840" s="33"/>
      <c r="AD840" s="33"/>
      <c r="AE840" s="33"/>
      <c r="AR840" s="189" t="s">
        <v>132</v>
      </c>
      <c r="AT840" s="189" t="s">
        <v>769</v>
      </c>
      <c r="AU840" s="189" t="s">
        <v>82</v>
      </c>
      <c r="AY840" s="16" t="s">
        <v>125</v>
      </c>
      <c r="BE840" s="190">
        <f>IF(N840="základní",J840,0)</f>
        <v>0</v>
      </c>
      <c r="BF840" s="190">
        <f>IF(N840="snížená",J840,0)</f>
        <v>0</v>
      </c>
      <c r="BG840" s="190">
        <f>IF(N840="zákl. přenesená",J840,0)</f>
        <v>0</v>
      </c>
      <c r="BH840" s="190">
        <f>IF(N840="sníž. přenesená",J840,0)</f>
        <v>0</v>
      </c>
      <c r="BI840" s="190">
        <f>IF(N840="nulová",J840,0)</f>
        <v>0</v>
      </c>
      <c r="BJ840" s="16" t="s">
        <v>82</v>
      </c>
      <c r="BK840" s="190">
        <f>ROUND(I840*H840,2)</f>
        <v>0</v>
      </c>
      <c r="BL840" s="16" t="s">
        <v>132</v>
      </c>
      <c r="BM840" s="189" t="s">
        <v>1696</v>
      </c>
    </row>
    <row r="841" spans="1:65" s="2" customFormat="1" ht="87.75">
      <c r="A841" s="33"/>
      <c r="B841" s="34"/>
      <c r="C841" s="35"/>
      <c r="D841" s="191" t="s">
        <v>134</v>
      </c>
      <c r="E841" s="35"/>
      <c r="F841" s="192" t="s">
        <v>1697</v>
      </c>
      <c r="G841" s="35"/>
      <c r="H841" s="35"/>
      <c r="I841" s="193"/>
      <c r="J841" s="35"/>
      <c r="K841" s="35"/>
      <c r="L841" s="38"/>
      <c r="M841" s="194"/>
      <c r="N841" s="195"/>
      <c r="O841" s="70"/>
      <c r="P841" s="70"/>
      <c r="Q841" s="70"/>
      <c r="R841" s="70"/>
      <c r="S841" s="70"/>
      <c r="T841" s="71"/>
      <c r="U841" s="33"/>
      <c r="V841" s="33"/>
      <c r="W841" s="33"/>
      <c r="X841" s="33"/>
      <c r="Y841" s="33"/>
      <c r="Z841" s="33"/>
      <c r="AA841" s="33"/>
      <c r="AB841" s="33"/>
      <c r="AC841" s="33"/>
      <c r="AD841" s="33"/>
      <c r="AE841" s="33"/>
      <c r="AT841" s="16" t="s">
        <v>134</v>
      </c>
      <c r="AU841" s="16" t="s">
        <v>82</v>
      </c>
    </row>
    <row r="842" spans="1:65" s="12" customFormat="1">
      <c r="B842" s="196"/>
      <c r="C842" s="197"/>
      <c r="D842" s="191" t="s">
        <v>135</v>
      </c>
      <c r="E842" s="198" t="s">
        <v>1</v>
      </c>
      <c r="F842" s="199" t="s">
        <v>1513</v>
      </c>
      <c r="G842" s="197"/>
      <c r="H842" s="198" t="s">
        <v>1</v>
      </c>
      <c r="I842" s="200"/>
      <c r="J842" s="197"/>
      <c r="K842" s="197"/>
      <c r="L842" s="201"/>
      <c r="M842" s="202"/>
      <c r="N842" s="203"/>
      <c r="O842" s="203"/>
      <c r="P842" s="203"/>
      <c r="Q842" s="203"/>
      <c r="R842" s="203"/>
      <c r="S842" s="203"/>
      <c r="T842" s="204"/>
      <c r="AT842" s="205" t="s">
        <v>135</v>
      </c>
      <c r="AU842" s="205" t="s">
        <v>82</v>
      </c>
      <c r="AV842" s="12" t="s">
        <v>82</v>
      </c>
      <c r="AW842" s="12" t="s">
        <v>30</v>
      </c>
      <c r="AX842" s="12" t="s">
        <v>74</v>
      </c>
      <c r="AY842" s="205" t="s">
        <v>125</v>
      </c>
    </row>
    <row r="843" spans="1:65" s="13" customFormat="1">
      <c r="B843" s="206"/>
      <c r="C843" s="207"/>
      <c r="D843" s="191" t="s">
        <v>135</v>
      </c>
      <c r="E843" s="208" t="s">
        <v>1</v>
      </c>
      <c r="F843" s="209" t="s">
        <v>1698</v>
      </c>
      <c r="G843" s="207"/>
      <c r="H843" s="210">
        <v>57.067999999999998</v>
      </c>
      <c r="I843" s="211"/>
      <c r="J843" s="207"/>
      <c r="K843" s="207"/>
      <c r="L843" s="212"/>
      <c r="M843" s="213"/>
      <c r="N843" s="214"/>
      <c r="O843" s="214"/>
      <c r="P843" s="214"/>
      <c r="Q843" s="214"/>
      <c r="R843" s="214"/>
      <c r="S843" s="214"/>
      <c r="T843" s="215"/>
      <c r="AT843" s="216" t="s">
        <v>135</v>
      </c>
      <c r="AU843" s="216" t="s">
        <v>82</v>
      </c>
      <c r="AV843" s="13" t="s">
        <v>84</v>
      </c>
      <c r="AW843" s="13" t="s">
        <v>30</v>
      </c>
      <c r="AX843" s="13" t="s">
        <v>74</v>
      </c>
      <c r="AY843" s="216" t="s">
        <v>125</v>
      </c>
    </row>
    <row r="844" spans="1:65" s="12" customFormat="1">
      <c r="B844" s="196"/>
      <c r="C844" s="197"/>
      <c r="D844" s="191" t="s">
        <v>135</v>
      </c>
      <c r="E844" s="198" t="s">
        <v>1</v>
      </c>
      <c r="F844" s="199" t="s">
        <v>1511</v>
      </c>
      <c r="G844" s="197"/>
      <c r="H844" s="198" t="s">
        <v>1</v>
      </c>
      <c r="I844" s="200"/>
      <c r="J844" s="197"/>
      <c r="K844" s="197"/>
      <c r="L844" s="201"/>
      <c r="M844" s="202"/>
      <c r="N844" s="203"/>
      <c r="O844" s="203"/>
      <c r="P844" s="203"/>
      <c r="Q844" s="203"/>
      <c r="R844" s="203"/>
      <c r="S844" s="203"/>
      <c r="T844" s="204"/>
      <c r="AT844" s="205" t="s">
        <v>135</v>
      </c>
      <c r="AU844" s="205" t="s">
        <v>82</v>
      </c>
      <c r="AV844" s="12" t="s">
        <v>82</v>
      </c>
      <c r="AW844" s="12" t="s">
        <v>30</v>
      </c>
      <c r="AX844" s="12" t="s">
        <v>74</v>
      </c>
      <c r="AY844" s="205" t="s">
        <v>125</v>
      </c>
    </row>
    <row r="845" spans="1:65" s="13" customFormat="1">
      <c r="B845" s="206"/>
      <c r="C845" s="207"/>
      <c r="D845" s="191" t="s">
        <v>135</v>
      </c>
      <c r="E845" s="208" t="s">
        <v>1</v>
      </c>
      <c r="F845" s="209" t="s">
        <v>1699</v>
      </c>
      <c r="G845" s="207"/>
      <c r="H845" s="210">
        <v>114.136</v>
      </c>
      <c r="I845" s="211"/>
      <c r="J845" s="207"/>
      <c r="K845" s="207"/>
      <c r="L845" s="212"/>
      <c r="M845" s="213"/>
      <c r="N845" s="214"/>
      <c r="O845" s="214"/>
      <c r="P845" s="214"/>
      <c r="Q845" s="214"/>
      <c r="R845" s="214"/>
      <c r="S845" s="214"/>
      <c r="T845" s="215"/>
      <c r="AT845" s="216" t="s">
        <v>135</v>
      </c>
      <c r="AU845" s="216" t="s">
        <v>82</v>
      </c>
      <c r="AV845" s="13" t="s">
        <v>84</v>
      </c>
      <c r="AW845" s="13" t="s">
        <v>30</v>
      </c>
      <c r="AX845" s="13" t="s">
        <v>74</v>
      </c>
      <c r="AY845" s="216" t="s">
        <v>125</v>
      </c>
    </row>
    <row r="846" spans="1:65" s="14" customFormat="1">
      <c r="B846" s="217"/>
      <c r="C846" s="218"/>
      <c r="D846" s="191" t="s">
        <v>135</v>
      </c>
      <c r="E846" s="219" t="s">
        <v>1</v>
      </c>
      <c r="F846" s="220" t="s">
        <v>138</v>
      </c>
      <c r="G846" s="218"/>
      <c r="H846" s="221">
        <v>171.20400000000001</v>
      </c>
      <c r="I846" s="222"/>
      <c r="J846" s="218"/>
      <c r="K846" s="218"/>
      <c r="L846" s="223"/>
      <c r="M846" s="224"/>
      <c r="N846" s="225"/>
      <c r="O846" s="225"/>
      <c r="P846" s="225"/>
      <c r="Q846" s="225"/>
      <c r="R846" s="225"/>
      <c r="S846" s="225"/>
      <c r="T846" s="226"/>
      <c r="AT846" s="227" t="s">
        <v>135</v>
      </c>
      <c r="AU846" s="227" t="s">
        <v>82</v>
      </c>
      <c r="AV846" s="14" t="s">
        <v>132</v>
      </c>
      <c r="AW846" s="14" t="s">
        <v>30</v>
      </c>
      <c r="AX846" s="14" t="s">
        <v>82</v>
      </c>
      <c r="AY846" s="227" t="s">
        <v>125</v>
      </c>
    </row>
    <row r="847" spans="1:65" s="2" customFormat="1" ht="16.5" customHeight="1">
      <c r="A847" s="33"/>
      <c r="B847" s="34"/>
      <c r="C847" s="228" t="s">
        <v>651</v>
      </c>
      <c r="D847" s="228" t="s">
        <v>769</v>
      </c>
      <c r="E847" s="229" t="s">
        <v>1700</v>
      </c>
      <c r="F847" s="230" t="s">
        <v>1701</v>
      </c>
      <c r="G847" s="231" t="s">
        <v>159</v>
      </c>
      <c r="H847" s="232">
        <v>9</v>
      </c>
      <c r="I847" s="233"/>
      <c r="J847" s="234">
        <f>ROUND(I847*H847,2)</f>
        <v>0</v>
      </c>
      <c r="K847" s="230" t="s">
        <v>130</v>
      </c>
      <c r="L847" s="38"/>
      <c r="M847" s="235" t="s">
        <v>1</v>
      </c>
      <c r="N847" s="236" t="s">
        <v>39</v>
      </c>
      <c r="O847" s="70"/>
      <c r="P847" s="187">
        <f>O847*H847</f>
        <v>0</v>
      </c>
      <c r="Q847" s="187">
        <v>0</v>
      </c>
      <c r="R847" s="187">
        <f>Q847*H847</f>
        <v>0</v>
      </c>
      <c r="S847" s="187">
        <v>0</v>
      </c>
      <c r="T847" s="188">
        <f>S847*H847</f>
        <v>0</v>
      </c>
      <c r="U847" s="33"/>
      <c r="V847" s="33"/>
      <c r="W847" s="33"/>
      <c r="X847" s="33"/>
      <c r="Y847" s="33"/>
      <c r="Z847" s="33"/>
      <c r="AA847" s="33"/>
      <c r="AB847" s="33"/>
      <c r="AC847" s="33"/>
      <c r="AD847" s="33"/>
      <c r="AE847" s="33"/>
      <c r="AR847" s="189" t="s">
        <v>132</v>
      </c>
      <c r="AT847" s="189" t="s">
        <v>769</v>
      </c>
      <c r="AU847" s="189" t="s">
        <v>82</v>
      </c>
      <c r="AY847" s="16" t="s">
        <v>125</v>
      </c>
      <c r="BE847" s="190">
        <f>IF(N847="základní",J847,0)</f>
        <v>0</v>
      </c>
      <c r="BF847" s="190">
        <f>IF(N847="snížená",J847,0)</f>
        <v>0</v>
      </c>
      <c r="BG847" s="190">
        <f>IF(N847="zákl. přenesená",J847,0)</f>
        <v>0</v>
      </c>
      <c r="BH847" s="190">
        <f>IF(N847="sníž. přenesená",J847,0)</f>
        <v>0</v>
      </c>
      <c r="BI847" s="190">
        <f>IF(N847="nulová",J847,0)</f>
        <v>0</v>
      </c>
      <c r="BJ847" s="16" t="s">
        <v>82</v>
      </c>
      <c r="BK847" s="190">
        <f>ROUND(I847*H847,2)</f>
        <v>0</v>
      </c>
      <c r="BL847" s="16" t="s">
        <v>132</v>
      </c>
      <c r="BM847" s="189" t="s">
        <v>1702</v>
      </c>
    </row>
    <row r="848" spans="1:65" s="2" customFormat="1" ht="39">
      <c r="A848" s="33"/>
      <c r="B848" s="34"/>
      <c r="C848" s="35"/>
      <c r="D848" s="191" t="s">
        <v>134</v>
      </c>
      <c r="E848" s="35"/>
      <c r="F848" s="192" t="s">
        <v>1703</v>
      </c>
      <c r="G848" s="35"/>
      <c r="H848" s="35"/>
      <c r="I848" s="193"/>
      <c r="J848" s="35"/>
      <c r="K848" s="35"/>
      <c r="L848" s="38"/>
      <c r="M848" s="194"/>
      <c r="N848" s="195"/>
      <c r="O848" s="70"/>
      <c r="P848" s="70"/>
      <c r="Q848" s="70"/>
      <c r="R848" s="70"/>
      <c r="S848" s="70"/>
      <c r="T848" s="71"/>
      <c r="U848" s="33"/>
      <c r="V848" s="33"/>
      <c r="W848" s="33"/>
      <c r="X848" s="33"/>
      <c r="Y848" s="33"/>
      <c r="Z848" s="33"/>
      <c r="AA848" s="33"/>
      <c r="AB848" s="33"/>
      <c r="AC848" s="33"/>
      <c r="AD848" s="33"/>
      <c r="AE848" s="33"/>
      <c r="AT848" s="16" t="s">
        <v>134</v>
      </c>
      <c r="AU848" s="16" t="s">
        <v>82</v>
      </c>
    </row>
    <row r="849" spans="1:65" s="12" customFormat="1">
      <c r="B849" s="196"/>
      <c r="C849" s="197"/>
      <c r="D849" s="191" t="s">
        <v>135</v>
      </c>
      <c r="E849" s="198" t="s">
        <v>1</v>
      </c>
      <c r="F849" s="199" t="s">
        <v>1453</v>
      </c>
      <c r="G849" s="197"/>
      <c r="H849" s="198" t="s">
        <v>1</v>
      </c>
      <c r="I849" s="200"/>
      <c r="J849" s="197"/>
      <c r="K849" s="197"/>
      <c r="L849" s="201"/>
      <c r="M849" s="202"/>
      <c r="N849" s="203"/>
      <c r="O849" s="203"/>
      <c r="P849" s="203"/>
      <c r="Q849" s="203"/>
      <c r="R849" s="203"/>
      <c r="S849" s="203"/>
      <c r="T849" s="204"/>
      <c r="AT849" s="205" t="s">
        <v>135</v>
      </c>
      <c r="AU849" s="205" t="s">
        <v>82</v>
      </c>
      <c r="AV849" s="12" t="s">
        <v>82</v>
      </c>
      <c r="AW849" s="12" t="s">
        <v>30</v>
      </c>
      <c r="AX849" s="12" t="s">
        <v>74</v>
      </c>
      <c r="AY849" s="205" t="s">
        <v>125</v>
      </c>
    </row>
    <row r="850" spans="1:65" s="13" customFormat="1">
      <c r="B850" s="206"/>
      <c r="C850" s="207"/>
      <c r="D850" s="191" t="s">
        <v>135</v>
      </c>
      <c r="E850" s="208" t="s">
        <v>1</v>
      </c>
      <c r="F850" s="209" t="s">
        <v>175</v>
      </c>
      <c r="G850" s="207"/>
      <c r="H850" s="210">
        <v>9</v>
      </c>
      <c r="I850" s="211"/>
      <c r="J850" s="207"/>
      <c r="K850" s="207"/>
      <c r="L850" s="212"/>
      <c r="M850" s="213"/>
      <c r="N850" s="214"/>
      <c r="O850" s="214"/>
      <c r="P850" s="214"/>
      <c r="Q850" s="214"/>
      <c r="R850" s="214"/>
      <c r="S850" s="214"/>
      <c r="T850" s="215"/>
      <c r="AT850" s="216" t="s">
        <v>135</v>
      </c>
      <c r="AU850" s="216" t="s">
        <v>82</v>
      </c>
      <c r="AV850" s="13" t="s">
        <v>84</v>
      </c>
      <c r="AW850" s="13" t="s">
        <v>30</v>
      </c>
      <c r="AX850" s="13" t="s">
        <v>74</v>
      </c>
      <c r="AY850" s="216" t="s">
        <v>125</v>
      </c>
    </row>
    <row r="851" spans="1:65" s="14" customFormat="1">
      <c r="B851" s="217"/>
      <c r="C851" s="218"/>
      <c r="D851" s="191" t="s">
        <v>135</v>
      </c>
      <c r="E851" s="219" t="s">
        <v>1</v>
      </c>
      <c r="F851" s="220" t="s">
        <v>138</v>
      </c>
      <c r="G851" s="218"/>
      <c r="H851" s="221">
        <v>9</v>
      </c>
      <c r="I851" s="222"/>
      <c r="J851" s="218"/>
      <c r="K851" s="218"/>
      <c r="L851" s="223"/>
      <c r="M851" s="224"/>
      <c r="N851" s="225"/>
      <c r="O851" s="225"/>
      <c r="P851" s="225"/>
      <c r="Q851" s="225"/>
      <c r="R851" s="225"/>
      <c r="S851" s="225"/>
      <c r="T851" s="226"/>
      <c r="AT851" s="227" t="s">
        <v>135</v>
      </c>
      <c r="AU851" s="227" t="s">
        <v>82</v>
      </c>
      <c r="AV851" s="14" t="s">
        <v>132</v>
      </c>
      <c r="AW851" s="14" t="s">
        <v>30</v>
      </c>
      <c r="AX851" s="14" t="s">
        <v>82</v>
      </c>
      <c r="AY851" s="227" t="s">
        <v>125</v>
      </c>
    </row>
    <row r="852" spans="1:65" s="2" customFormat="1" ht="24.2" customHeight="1">
      <c r="A852" s="33"/>
      <c r="B852" s="34"/>
      <c r="C852" s="228" t="s">
        <v>658</v>
      </c>
      <c r="D852" s="228" t="s">
        <v>769</v>
      </c>
      <c r="E852" s="229" t="s">
        <v>1124</v>
      </c>
      <c r="F852" s="230" t="s">
        <v>1125</v>
      </c>
      <c r="G852" s="231" t="s">
        <v>159</v>
      </c>
      <c r="H852" s="232">
        <v>2</v>
      </c>
      <c r="I852" s="233"/>
      <c r="J852" s="234">
        <f>ROUND(I852*H852,2)</f>
        <v>0</v>
      </c>
      <c r="K852" s="230" t="s">
        <v>130</v>
      </c>
      <c r="L852" s="38"/>
      <c r="M852" s="235" t="s">
        <v>1</v>
      </c>
      <c r="N852" s="236" t="s">
        <v>39</v>
      </c>
      <c r="O852" s="70"/>
      <c r="P852" s="187">
        <f>O852*H852</f>
        <v>0</v>
      </c>
      <c r="Q852" s="187">
        <v>0</v>
      </c>
      <c r="R852" s="187">
        <f>Q852*H852</f>
        <v>0</v>
      </c>
      <c r="S852" s="187">
        <v>0</v>
      </c>
      <c r="T852" s="188">
        <f>S852*H852</f>
        <v>0</v>
      </c>
      <c r="U852" s="33"/>
      <c r="V852" s="33"/>
      <c r="W852" s="33"/>
      <c r="X852" s="33"/>
      <c r="Y852" s="33"/>
      <c r="Z852" s="33"/>
      <c r="AA852" s="33"/>
      <c r="AB852" s="33"/>
      <c r="AC852" s="33"/>
      <c r="AD852" s="33"/>
      <c r="AE852" s="33"/>
      <c r="AR852" s="189" t="s">
        <v>132</v>
      </c>
      <c r="AT852" s="189" t="s">
        <v>769</v>
      </c>
      <c r="AU852" s="189" t="s">
        <v>82</v>
      </c>
      <c r="AY852" s="16" t="s">
        <v>125</v>
      </c>
      <c r="BE852" s="190">
        <f>IF(N852="základní",J852,0)</f>
        <v>0</v>
      </c>
      <c r="BF852" s="190">
        <f>IF(N852="snížená",J852,0)</f>
        <v>0</v>
      </c>
      <c r="BG852" s="190">
        <f>IF(N852="zákl. přenesená",J852,0)</f>
        <v>0</v>
      </c>
      <c r="BH852" s="190">
        <f>IF(N852="sníž. přenesená",J852,0)</f>
        <v>0</v>
      </c>
      <c r="BI852" s="190">
        <f>IF(N852="nulová",J852,0)</f>
        <v>0</v>
      </c>
      <c r="BJ852" s="16" t="s">
        <v>82</v>
      </c>
      <c r="BK852" s="190">
        <f>ROUND(I852*H852,2)</f>
        <v>0</v>
      </c>
      <c r="BL852" s="16" t="s">
        <v>132</v>
      </c>
      <c r="BM852" s="189" t="s">
        <v>1704</v>
      </c>
    </row>
    <row r="853" spans="1:65" s="2" customFormat="1" ht="29.25">
      <c r="A853" s="33"/>
      <c r="B853" s="34"/>
      <c r="C853" s="35"/>
      <c r="D853" s="191" t="s">
        <v>134</v>
      </c>
      <c r="E853" s="35"/>
      <c r="F853" s="192" t="s">
        <v>1127</v>
      </c>
      <c r="G853" s="35"/>
      <c r="H853" s="35"/>
      <c r="I853" s="193"/>
      <c r="J853" s="35"/>
      <c r="K853" s="35"/>
      <c r="L853" s="38"/>
      <c r="M853" s="194"/>
      <c r="N853" s="195"/>
      <c r="O853" s="70"/>
      <c r="P853" s="70"/>
      <c r="Q853" s="70"/>
      <c r="R853" s="70"/>
      <c r="S853" s="70"/>
      <c r="T853" s="71"/>
      <c r="U853" s="33"/>
      <c r="V853" s="33"/>
      <c r="W853" s="33"/>
      <c r="X853" s="33"/>
      <c r="Y853" s="33"/>
      <c r="Z853" s="33"/>
      <c r="AA853" s="33"/>
      <c r="AB853" s="33"/>
      <c r="AC853" s="33"/>
      <c r="AD853" s="33"/>
      <c r="AE853" s="33"/>
      <c r="AT853" s="16" t="s">
        <v>134</v>
      </c>
      <c r="AU853" s="16" t="s">
        <v>82</v>
      </c>
    </row>
    <row r="854" spans="1:65" s="12" customFormat="1">
      <c r="B854" s="196"/>
      <c r="C854" s="197"/>
      <c r="D854" s="191" t="s">
        <v>135</v>
      </c>
      <c r="E854" s="198" t="s">
        <v>1</v>
      </c>
      <c r="F854" s="199" t="s">
        <v>1511</v>
      </c>
      <c r="G854" s="197"/>
      <c r="H854" s="198" t="s">
        <v>1</v>
      </c>
      <c r="I854" s="200"/>
      <c r="J854" s="197"/>
      <c r="K854" s="197"/>
      <c r="L854" s="201"/>
      <c r="M854" s="202"/>
      <c r="N854" s="203"/>
      <c r="O854" s="203"/>
      <c r="P854" s="203"/>
      <c r="Q854" s="203"/>
      <c r="R854" s="203"/>
      <c r="S854" s="203"/>
      <c r="T854" s="204"/>
      <c r="AT854" s="205" t="s">
        <v>135</v>
      </c>
      <c r="AU854" s="205" t="s">
        <v>82</v>
      </c>
      <c r="AV854" s="12" t="s">
        <v>82</v>
      </c>
      <c r="AW854" s="12" t="s">
        <v>30</v>
      </c>
      <c r="AX854" s="12" t="s">
        <v>74</v>
      </c>
      <c r="AY854" s="205" t="s">
        <v>125</v>
      </c>
    </row>
    <row r="855" spans="1:65" s="13" customFormat="1">
      <c r="B855" s="206"/>
      <c r="C855" s="207"/>
      <c r="D855" s="191" t="s">
        <v>135</v>
      </c>
      <c r="E855" s="208" t="s">
        <v>1</v>
      </c>
      <c r="F855" s="209" t="s">
        <v>84</v>
      </c>
      <c r="G855" s="207"/>
      <c r="H855" s="210">
        <v>2</v>
      </c>
      <c r="I855" s="211"/>
      <c r="J855" s="207"/>
      <c r="K855" s="207"/>
      <c r="L855" s="212"/>
      <c r="M855" s="213"/>
      <c r="N855" s="214"/>
      <c r="O855" s="214"/>
      <c r="P855" s="214"/>
      <c r="Q855" s="214"/>
      <c r="R855" s="214"/>
      <c r="S855" s="214"/>
      <c r="T855" s="215"/>
      <c r="AT855" s="216" t="s">
        <v>135</v>
      </c>
      <c r="AU855" s="216" t="s">
        <v>82</v>
      </c>
      <c r="AV855" s="13" t="s">
        <v>84</v>
      </c>
      <c r="AW855" s="13" t="s">
        <v>30</v>
      </c>
      <c r="AX855" s="13" t="s">
        <v>74</v>
      </c>
      <c r="AY855" s="216" t="s">
        <v>125</v>
      </c>
    </row>
    <row r="856" spans="1:65" s="14" customFormat="1">
      <c r="B856" s="217"/>
      <c r="C856" s="218"/>
      <c r="D856" s="191" t="s">
        <v>135</v>
      </c>
      <c r="E856" s="219" t="s">
        <v>1</v>
      </c>
      <c r="F856" s="220" t="s">
        <v>138</v>
      </c>
      <c r="G856" s="218"/>
      <c r="H856" s="221">
        <v>2</v>
      </c>
      <c r="I856" s="222"/>
      <c r="J856" s="218"/>
      <c r="K856" s="218"/>
      <c r="L856" s="223"/>
      <c r="M856" s="224"/>
      <c r="N856" s="225"/>
      <c r="O856" s="225"/>
      <c r="P856" s="225"/>
      <c r="Q856" s="225"/>
      <c r="R856" s="225"/>
      <c r="S856" s="225"/>
      <c r="T856" s="226"/>
      <c r="AT856" s="227" t="s">
        <v>135</v>
      </c>
      <c r="AU856" s="227" t="s">
        <v>82</v>
      </c>
      <c r="AV856" s="14" t="s">
        <v>132</v>
      </c>
      <c r="AW856" s="14" t="s">
        <v>30</v>
      </c>
      <c r="AX856" s="14" t="s">
        <v>82</v>
      </c>
      <c r="AY856" s="227" t="s">
        <v>125</v>
      </c>
    </row>
    <row r="857" spans="1:65" s="2" customFormat="1" ht="24.2" customHeight="1">
      <c r="A857" s="33"/>
      <c r="B857" s="34"/>
      <c r="C857" s="228" t="s">
        <v>664</v>
      </c>
      <c r="D857" s="228" t="s">
        <v>769</v>
      </c>
      <c r="E857" s="229" t="s">
        <v>1129</v>
      </c>
      <c r="F857" s="230" t="s">
        <v>1130</v>
      </c>
      <c r="G857" s="231" t="s">
        <v>159</v>
      </c>
      <c r="H857" s="232">
        <v>2</v>
      </c>
      <c r="I857" s="233"/>
      <c r="J857" s="234">
        <f>ROUND(I857*H857,2)</f>
        <v>0</v>
      </c>
      <c r="K857" s="230" t="s">
        <v>130</v>
      </c>
      <c r="L857" s="38"/>
      <c r="M857" s="235" t="s">
        <v>1</v>
      </c>
      <c r="N857" s="236" t="s">
        <v>39</v>
      </c>
      <c r="O857" s="70"/>
      <c r="P857" s="187">
        <f>O857*H857</f>
        <v>0</v>
      </c>
      <c r="Q857" s="187">
        <v>0</v>
      </c>
      <c r="R857" s="187">
        <f>Q857*H857</f>
        <v>0</v>
      </c>
      <c r="S857" s="187">
        <v>0</v>
      </c>
      <c r="T857" s="188">
        <f>S857*H857</f>
        <v>0</v>
      </c>
      <c r="U857" s="33"/>
      <c r="V857" s="33"/>
      <c r="W857" s="33"/>
      <c r="X857" s="33"/>
      <c r="Y857" s="33"/>
      <c r="Z857" s="33"/>
      <c r="AA857" s="33"/>
      <c r="AB857" s="33"/>
      <c r="AC857" s="33"/>
      <c r="AD857" s="33"/>
      <c r="AE857" s="33"/>
      <c r="AR857" s="189" t="s">
        <v>132</v>
      </c>
      <c r="AT857" s="189" t="s">
        <v>769</v>
      </c>
      <c r="AU857" s="189" t="s">
        <v>82</v>
      </c>
      <c r="AY857" s="16" t="s">
        <v>125</v>
      </c>
      <c r="BE857" s="190">
        <f>IF(N857="základní",J857,0)</f>
        <v>0</v>
      </c>
      <c r="BF857" s="190">
        <f>IF(N857="snížená",J857,0)</f>
        <v>0</v>
      </c>
      <c r="BG857" s="190">
        <f>IF(N857="zákl. přenesená",J857,0)</f>
        <v>0</v>
      </c>
      <c r="BH857" s="190">
        <f>IF(N857="sníž. přenesená",J857,0)</f>
        <v>0</v>
      </c>
      <c r="BI857" s="190">
        <f>IF(N857="nulová",J857,0)</f>
        <v>0</v>
      </c>
      <c r="BJ857" s="16" t="s">
        <v>82</v>
      </c>
      <c r="BK857" s="190">
        <f>ROUND(I857*H857,2)</f>
        <v>0</v>
      </c>
      <c r="BL857" s="16" t="s">
        <v>132</v>
      </c>
      <c r="BM857" s="189" t="s">
        <v>1705</v>
      </c>
    </row>
    <row r="858" spans="1:65" s="2" customFormat="1" ht="48.75">
      <c r="A858" s="33"/>
      <c r="B858" s="34"/>
      <c r="C858" s="35"/>
      <c r="D858" s="191" t="s">
        <v>134</v>
      </c>
      <c r="E858" s="35"/>
      <c r="F858" s="192" t="s">
        <v>1132</v>
      </c>
      <c r="G858" s="35"/>
      <c r="H858" s="35"/>
      <c r="I858" s="193"/>
      <c r="J858" s="35"/>
      <c r="K858" s="35"/>
      <c r="L858" s="38"/>
      <c r="M858" s="194"/>
      <c r="N858" s="195"/>
      <c r="O858" s="70"/>
      <c r="P858" s="70"/>
      <c r="Q858" s="70"/>
      <c r="R858" s="70"/>
      <c r="S858" s="70"/>
      <c r="T858" s="71"/>
      <c r="U858" s="33"/>
      <c r="V858" s="33"/>
      <c r="W858" s="33"/>
      <c r="X858" s="33"/>
      <c r="Y858" s="33"/>
      <c r="Z858" s="33"/>
      <c r="AA858" s="33"/>
      <c r="AB858" s="33"/>
      <c r="AC858" s="33"/>
      <c r="AD858" s="33"/>
      <c r="AE858" s="33"/>
      <c r="AT858" s="16" t="s">
        <v>134</v>
      </c>
      <c r="AU858" s="16" t="s">
        <v>82</v>
      </c>
    </row>
    <row r="859" spans="1:65" s="12" customFormat="1">
      <c r="B859" s="196"/>
      <c r="C859" s="197"/>
      <c r="D859" s="191" t="s">
        <v>135</v>
      </c>
      <c r="E859" s="198" t="s">
        <v>1</v>
      </c>
      <c r="F859" s="199" t="s">
        <v>1511</v>
      </c>
      <c r="G859" s="197"/>
      <c r="H859" s="198" t="s">
        <v>1</v>
      </c>
      <c r="I859" s="200"/>
      <c r="J859" s="197"/>
      <c r="K859" s="197"/>
      <c r="L859" s="201"/>
      <c r="M859" s="202"/>
      <c r="N859" s="203"/>
      <c r="O859" s="203"/>
      <c r="P859" s="203"/>
      <c r="Q859" s="203"/>
      <c r="R859" s="203"/>
      <c r="S859" s="203"/>
      <c r="T859" s="204"/>
      <c r="AT859" s="205" t="s">
        <v>135</v>
      </c>
      <c r="AU859" s="205" t="s">
        <v>82</v>
      </c>
      <c r="AV859" s="12" t="s">
        <v>82</v>
      </c>
      <c r="AW859" s="12" t="s">
        <v>30</v>
      </c>
      <c r="AX859" s="12" t="s">
        <v>74</v>
      </c>
      <c r="AY859" s="205" t="s">
        <v>125</v>
      </c>
    </row>
    <row r="860" spans="1:65" s="13" customFormat="1">
      <c r="B860" s="206"/>
      <c r="C860" s="207"/>
      <c r="D860" s="191" t="s">
        <v>135</v>
      </c>
      <c r="E860" s="208" t="s">
        <v>1</v>
      </c>
      <c r="F860" s="209" t="s">
        <v>84</v>
      </c>
      <c r="G860" s="207"/>
      <c r="H860" s="210">
        <v>2</v>
      </c>
      <c r="I860" s="211"/>
      <c r="J860" s="207"/>
      <c r="K860" s="207"/>
      <c r="L860" s="212"/>
      <c r="M860" s="213"/>
      <c r="N860" s="214"/>
      <c r="O860" s="214"/>
      <c r="P860" s="214"/>
      <c r="Q860" s="214"/>
      <c r="R860" s="214"/>
      <c r="S860" s="214"/>
      <c r="T860" s="215"/>
      <c r="AT860" s="216" t="s">
        <v>135</v>
      </c>
      <c r="AU860" s="216" t="s">
        <v>82</v>
      </c>
      <c r="AV860" s="13" t="s">
        <v>84</v>
      </c>
      <c r="AW860" s="13" t="s">
        <v>30</v>
      </c>
      <c r="AX860" s="13" t="s">
        <v>74</v>
      </c>
      <c r="AY860" s="216" t="s">
        <v>125</v>
      </c>
    </row>
    <row r="861" spans="1:65" s="14" customFormat="1">
      <c r="B861" s="217"/>
      <c r="C861" s="218"/>
      <c r="D861" s="191" t="s">
        <v>135</v>
      </c>
      <c r="E861" s="219" t="s">
        <v>1</v>
      </c>
      <c r="F861" s="220" t="s">
        <v>138</v>
      </c>
      <c r="G861" s="218"/>
      <c r="H861" s="221">
        <v>2</v>
      </c>
      <c r="I861" s="222"/>
      <c r="J861" s="218"/>
      <c r="K861" s="218"/>
      <c r="L861" s="223"/>
      <c r="M861" s="224"/>
      <c r="N861" s="225"/>
      <c r="O861" s="225"/>
      <c r="P861" s="225"/>
      <c r="Q861" s="225"/>
      <c r="R861" s="225"/>
      <c r="S861" s="225"/>
      <c r="T861" s="226"/>
      <c r="AT861" s="227" t="s">
        <v>135</v>
      </c>
      <c r="AU861" s="227" t="s">
        <v>82</v>
      </c>
      <c r="AV861" s="14" t="s">
        <v>132</v>
      </c>
      <c r="AW861" s="14" t="s">
        <v>30</v>
      </c>
      <c r="AX861" s="14" t="s">
        <v>82</v>
      </c>
      <c r="AY861" s="227" t="s">
        <v>125</v>
      </c>
    </row>
    <row r="862" spans="1:65" s="2" customFormat="1" ht="24.2" customHeight="1">
      <c r="A862" s="33"/>
      <c r="B862" s="34"/>
      <c r="C862" s="228" t="s">
        <v>671</v>
      </c>
      <c r="D862" s="228" t="s">
        <v>769</v>
      </c>
      <c r="E862" s="229" t="s">
        <v>1173</v>
      </c>
      <c r="F862" s="230" t="s">
        <v>1174</v>
      </c>
      <c r="G862" s="231" t="s">
        <v>129</v>
      </c>
      <c r="H862" s="232">
        <v>1.5</v>
      </c>
      <c r="I862" s="233"/>
      <c r="J862" s="234">
        <f>ROUND(I862*H862,2)</f>
        <v>0</v>
      </c>
      <c r="K862" s="230" t="s">
        <v>130</v>
      </c>
      <c r="L862" s="38"/>
      <c r="M862" s="235" t="s">
        <v>1</v>
      </c>
      <c r="N862" s="236" t="s">
        <v>39</v>
      </c>
      <c r="O862" s="70"/>
      <c r="P862" s="187">
        <f>O862*H862</f>
        <v>0</v>
      </c>
      <c r="Q862" s="187">
        <v>0</v>
      </c>
      <c r="R862" s="187">
        <f>Q862*H862</f>
        <v>0</v>
      </c>
      <c r="S862" s="187">
        <v>0</v>
      </c>
      <c r="T862" s="188">
        <f>S862*H862</f>
        <v>0</v>
      </c>
      <c r="U862" s="33"/>
      <c r="V862" s="33"/>
      <c r="W862" s="33"/>
      <c r="X862" s="33"/>
      <c r="Y862" s="33"/>
      <c r="Z862" s="33"/>
      <c r="AA862" s="33"/>
      <c r="AB862" s="33"/>
      <c r="AC862" s="33"/>
      <c r="AD862" s="33"/>
      <c r="AE862" s="33"/>
      <c r="AR862" s="189" t="s">
        <v>132</v>
      </c>
      <c r="AT862" s="189" t="s">
        <v>769</v>
      </c>
      <c r="AU862" s="189" t="s">
        <v>82</v>
      </c>
      <c r="AY862" s="16" t="s">
        <v>125</v>
      </c>
      <c r="BE862" s="190">
        <f>IF(N862="základní",J862,0)</f>
        <v>0</v>
      </c>
      <c r="BF862" s="190">
        <f>IF(N862="snížená",J862,0)</f>
        <v>0</v>
      </c>
      <c r="BG862" s="190">
        <f>IF(N862="zákl. přenesená",J862,0)</f>
        <v>0</v>
      </c>
      <c r="BH862" s="190">
        <f>IF(N862="sníž. přenesená",J862,0)</f>
        <v>0</v>
      </c>
      <c r="BI862" s="190">
        <f>IF(N862="nulová",J862,0)</f>
        <v>0</v>
      </c>
      <c r="BJ862" s="16" t="s">
        <v>82</v>
      </c>
      <c r="BK862" s="190">
        <f>ROUND(I862*H862,2)</f>
        <v>0</v>
      </c>
      <c r="BL862" s="16" t="s">
        <v>132</v>
      </c>
      <c r="BM862" s="189" t="s">
        <v>1706</v>
      </c>
    </row>
    <row r="863" spans="1:65" s="2" customFormat="1" ht="29.25">
      <c r="A863" s="33"/>
      <c r="B863" s="34"/>
      <c r="C863" s="35"/>
      <c r="D863" s="191" t="s">
        <v>134</v>
      </c>
      <c r="E863" s="35"/>
      <c r="F863" s="192" t="s">
        <v>1176</v>
      </c>
      <c r="G863" s="35"/>
      <c r="H863" s="35"/>
      <c r="I863" s="193"/>
      <c r="J863" s="35"/>
      <c r="K863" s="35"/>
      <c r="L863" s="38"/>
      <c r="M863" s="194"/>
      <c r="N863" s="195"/>
      <c r="O863" s="70"/>
      <c r="P863" s="70"/>
      <c r="Q863" s="70"/>
      <c r="R863" s="70"/>
      <c r="S863" s="70"/>
      <c r="T863" s="71"/>
      <c r="U863" s="33"/>
      <c r="V863" s="33"/>
      <c r="W863" s="33"/>
      <c r="X863" s="33"/>
      <c r="Y863" s="33"/>
      <c r="Z863" s="33"/>
      <c r="AA863" s="33"/>
      <c r="AB863" s="33"/>
      <c r="AC863" s="33"/>
      <c r="AD863" s="33"/>
      <c r="AE863" s="33"/>
      <c r="AT863" s="16" t="s">
        <v>134</v>
      </c>
      <c r="AU863" s="16" t="s">
        <v>82</v>
      </c>
    </row>
    <row r="864" spans="1:65" s="12" customFormat="1">
      <c r="B864" s="196"/>
      <c r="C864" s="197"/>
      <c r="D864" s="191" t="s">
        <v>135</v>
      </c>
      <c r="E864" s="198" t="s">
        <v>1</v>
      </c>
      <c r="F864" s="199" t="s">
        <v>1649</v>
      </c>
      <c r="G864" s="197"/>
      <c r="H864" s="198" t="s">
        <v>1</v>
      </c>
      <c r="I864" s="200"/>
      <c r="J864" s="197"/>
      <c r="K864" s="197"/>
      <c r="L864" s="201"/>
      <c r="M864" s="202"/>
      <c r="N864" s="203"/>
      <c r="O864" s="203"/>
      <c r="P864" s="203"/>
      <c r="Q864" s="203"/>
      <c r="R864" s="203"/>
      <c r="S864" s="203"/>
      <c r="T864" s="204"/>
      <c r="AT864" s="205" t="s">
        <v>135</v>
      </c>
      <c r="AU864" s="205" t="s">
        <v>82</v>
      </c>
      <c r="AV864" s="12" t="s">
        <v>82</v>
      </c>
      <c r="AW864" s="12" t="s">
        <v>30</v>
      </c>
      <c r="AX864" s="12" t="s">
        <v>74</v>
      </c>
      <c r="AY864" s="205" t="s">
        <v>125</v>
      </c>
    </row>
    <row r="865" spans="1:65" s="13" customFormat="1">
      <c r="B865" s="206"/>
      <c r="C865" s="207"/>
      <c r="D865" s="191" t="s">
        <v>135</v>
      </c>
      <c r="E865" s="208" t="s">
        <v>1</v>
      </c>
      <c r="F865" s="209" t="s">
        <v>1169</v>
      </c>
      <c r="G865" s="207"/>
      <c r="H865" s="210">
        <v>1.5</v>
      </c>
      <c r="I865" s="211"/>
      <c r="J865" s="207"/>
      <c r="K865" s="207"/>
      <c r="L865" s="212"/>
      <c r="M865" s="213"/>
      <c r="N865" s="214"/>
      <c r="O865" s="214"/>
      <c r="P865" s="214"/>
      <c r="Q865" s="214"/>
      <c r="R865" s="214"/>
      <c r="S865" s="214"/>
      <c r="T865" s="215"/>
      <c r="AT865" s="216" t="s">
        <v>135</v>
      </c>
      <c r="AU865" s="216" t="s">
        <v>82</v>
      </c>
      <c r="AV865" s="13" t="s">
        <v>84</v>
      </c>
      <c r="AW865" s="13" t="s">
        <v>30</v>
      </c>
      <c r="AX865" s="13" t="s">
        <v>74</v>
      </c>
      <c r="AY865" s="216" t="s">
        <v>125</v>
      </c>
    </row>
    <row r="866" spans="1:65" s="14" customFormat="1">
      <c r="B866" s="217"/>
      <c r="C866" s="218"/>
      <c r="D866" s="191" t="s">
        <v>135</v>
      </c>
      <c r="E866" s="219" t="s">
        <v>1</v>
      </c>
      <c r="F866" s="220" t="s">
        <v>138</v>
      </c>
      <c r="G866" s="218"/>
      <c r="H866" s="221">
        <v>1.5</v>
      </c>
      <c r="I866" s="222"/>
      <c r="J866" s="218"/>
      <c r="K866" s="218"/>
      <c r="L866" s="223"/>
      <c r="M866" s="224"/>
      <c r="N866" s="225"/>
      <c r="O866" s="225"/>
      <c r="P866" s="225"/>
      <c r="Q866" s="225"/>
      <c r="R866" s="225"/>
      <c r="S866" s="225"/>
      <c r="T866" s="226"/>
      <c r="AT866" s="227" t="s">
        <v>135</v>
      </c>
      <c r="AU866" s="227" t="s">
        <v>82</v>
      </c>
      <c r="AV866" s="14" t="s">
        <v>132</v>
      </c>
      <c r="AW866" s="14" t="s">
        <v>30</v>
      </c>
      <c r="AX866" s="14" t="s">
        <v>82</v>
      </c>
      <c r="AY866" s="227" t="s">
        <v>125</v>
      </c>
    </row>
    <row r="867" spans="1:65" s="2" customFormat="1" ht="24.2" customHeight="1">
      <c r="A867" s="33"/>
      <c r="B867" s="34"/>
      <c r="C867" s="228" t="s">
        <v>675</v>
      </c>
      <c r="D867" s="228" t="s">
        <v>769</v>
      </c>
      <c r="E867" s="229" t="s">
        <v>1194</v>
      </c>
      <c r="F867" s="230" t="s">
        <v>1195</v>
      </c>
      <c r="G867" s="231" t="s">
        <v>129</v>
      </c>
      <c r="H867" s="232">
        <v>1.5</v>
      </c>
      <c r="I867" s="233"/>
      <c r="J867" s="234">
        <f>ROUND(I867*H867,2)</f>
        <v>0</v>
      </c>
      <c r="K867" s="230" t="s">
        <v>130</v>
      </c>
      <c r="L867" s="38"/>
      <c r="M867" s="235" t="s">
        <v>1</v>
      </c>
      <c r="N867" s="236" t="s">
        <v>39</v>
      </c>
      <c r="O867" s="70"/>
      <c r="P867" s="187">
        <f>O867*H867</f>
        <v>0</v>
      </c>
      <c r="Q867" s="187">
        <v>0</v>
      </c>
      <c r="R867" s="187">
        <f>Q867*H867</f>
        <v>0</v>
      </c>
      <c r="S867" s="187">
        <v>0</v>
      </c>
      <c r="T867" s="188">
        <f>S867*H867</f>
        <v>0</v>
      </c>
      <c r="U867" s="33"/>
      <c r="V867" s="33"/>
      <c r="W867" s="33"/>
      <c r="X867" s="33"/>
      <c r="Y867" s="33"/>
      <c r="Z867" s="33"/>
      <c r="AA867" s="33"/>
      <c r="AB867" s="33"/>
      <c r="AC867" s="33"/>
      <c r="AD867" s="33"/>
      <c r="AE867" s="33"/>
      <c r="AR867" s="189" t="s">
        <v>132</v>
      </c>
      <c r="AT867" s="189" t="s">
        <v>769</v>
      </c>
      <c r="AU867" s="189" t="s">
        <v>82</v>
      </c>
      <c r="AY867" s="16" t="s">
        <v>125</v>
      </c>
      <c r="BE867" s="190">
        <f>IF(N867="základní",J867,0)</f>
        <v>0</v>
      </c>
      <c r="BF867" s="190">
        <f>IF(N867="snížená",J867,0)</f>
        <v>0</v>
      </c>
      <c r="BG867" s="190">
        <f>IF(N867="zákl. přenesená",J867,0)</f>
        <v>0</v>
      </c>
      <c r="BH867" s="190">
        <f>IF(N867="sníž. přenesená",J867,0)</f>
        <v>0</v>
      </c>
      <c r="BI867" s="190">
        <f>IF(N867="nulová",J867,0)</f>
        <v>0</v>
      </c>
      <c r="BJ867" s="16" t="s">
        <v>82</v>
      </c>
      <c r="BK867" s="190">
        <f>ROUND(I867*H867,2)</f>
        <v>0</v>
      </c>
      <c r="BL867" s="16" t="s">
        <v>132</v>
      </c>
      <c r="BM867" s="189" t="s">
        <v>1707</v>
      </c>
    </row>
    <row r="868" spans="1:65" s="2" customFormat="1" ht="39">
      <c r="A868" s="33"/>
      <c r="B868" s="34"/>
      <c r="C868" s="35"/>
      <c r="D868" s="191" t="s">
        <v>134</v>
      </c>
      <c r="E868" s="35"/>
      <c r="F868" s="192" t="s">
        <v>1197</v>
      </c>
      <c r="G868" s="35"/>
      <c r="H868" s="35"/>
      <c r="I868" s="193"/>
      <c r="J868" s="35"/>
      <c r="K868" s="35"/>
      <c r="L868" s="38"/>
      <c r="M868" s="194"/>
      <c r="N868" s="195"/>
      <c r="O868" s="70"/>
      <c r="P868" s="70"/>
      <c r="Q868" s="70"/>
      <c r="R868" s="70"/>
      <c r="S868" s="70"/>
      <c r="T868" s="71"/>
      <c r="U868" s="33"/>
      <c r="V868" s="33"/>
      <c r="W868" s="33"/>
      <c r="X868" s="33"/>
      <c r="Y868" s="33"/>
      <c r="Z868" s="33"/>
      <c r="AA868" s="33"/>
      <c r="AB868" s="33"/>
      <c r="AC868" s="33"/>
      <c r="AD868" s="33"/>
      <c r="AE868" s="33"/>
      <c r="AT868" s="16" t="s">
        <v>134</v>
      </c>
      <c r="AU868" s="16" t="s">
        <v>82</v>
      </c>
    </row>
    <row r="869" spans="1:65" s="12" customFormat="1">
      <c r="B869" s="196"/>
      <c r="C869" s="197"/>
      <c r="D869" s="191" t="s">
        <v>135</v>
      </c>
      <c r="E869" s="198" t="s">
        <v>1</v>
      </c>
      <c r="F869" s="199" t="s">
        <v>1649</v>
      </c>
      <c r="G869" s="197"/>
      <c r="H869" s="198" t="s">
        <v>1</v>
      </c>
      <c r="I869" s="200"/>
      <c r="J869" s="197"/>
      <c r="K869" s="197"/>
      <c r="L869" s="201"/>
      <c r="M869" s="202"/>
      <c r="N869" s="203"/>
      <c r="O869" s="203"/>
      <c r="P869" s="203"/>
      <c r="Q869" s="203"/>
      <c r="R869" s="203"/>
      <c r="S869" s="203"/>
      <c r="T869" s="204"/>
      <c r="AT869" s="205" t="s">
        <v>135</v>
      </c>
      <c r="AU869" s="205" t="s">
        <v>82</v>
      </c>
      <c r="AV869" s="12" t="s">
        <v>82</v>
      </c>
      <c r="AW869" s="12" t="s">
        <v>30</v>
      </c>
      <c r="AX869" s="12" t="s">
        <v>74</v>
      </c>
      <c r="AY869" s="205" t="s">
        <v>125</v>
      </c>
    </row>
    <row r="870" spans="1:65" s="13" customFormat="1">
      <c r="B870" s="206"/>
      <c r="C870" s="207"/>
      <c r="D870" s="191" t="s">
        <v>135</v>
      </c>
      <c r="E870" s="208" t="s">
        <v>1</v>
      </c>
      <c r="F870" s="209" t="s">
        <v>1169</v>
      </c>
      <c r="G870" s="207"/>
      <c r="H870" s="210">
        <v>1.5</v>
      </c>
      <c r="I870" s="211"/>
      <c r="J870" s="207"/>
      <c r="K870" s="207"/>
      <c r="L870" s="212"/>
      <c r="M870" s="213"/>
      <c r="N870" s="214"/>
      <c r="O870" s="214"/>
      <c r="P870" s="214"/>
      <c r="Q870" s="214"/>
      <c r="R870" s="214"/>
      <c r="S870" s="214"/>
      <c r="T870" s="215"/>
      <c r="AT870" s="216" t="s">
        <v>135</v>
      </c>
      <c r="AU870" s="216" t="s">
        <v>82</v>
      </c>
      <c r="AV870" s="13" t="s">
        <v>84</v>
      </c>
      <c r="AW870" s="13" t="s">
        <v>30</v>
      </c>
      <c r="AX870" s="13" t="s">
        <v>74</v>
      </c>
      <c r="AY870" s="216" t="s">
        <v>125</v>
      </c>
    </row>
    <row r="871" spans="1:65" s="14" customFormat="1">
      <c r="B871" s="217"/>
      <c r="C871" s="218"/>
      <c r="D871" s="191" t="s">
        <v>135</v>
      </c>
      <c r="E871" s="219" t="s">
        <v>1</v>
      </c>
      <c r="F871" s="220" t="s">
        <v>138</v>
      </c>
      <c r="G871" s="218"/>
      <c r="H871" s="221">
        <v>1.5</v>
      </c>
      <c r="I871" s="222"/>
      <c r="J871" s="218"/>
      <c r="K871" s="218"/>
      <c r="L871" s="223"/>
      <c r="M871" s="224"/>
      <c r="N871" s="225"/>
      <c r="O871" s="225"/>
      <c r="P871" s="225"/>
      <c r="Q871" s="225"/>
      <c r="R871" s="225"/>
      <c r="S871" s="225"/>
      <c r="T871" s="226"/>
      <c r="AT871" s="227" t="s">
        <v>135</v>
      </c>
      <c r="AU871" s="227" t="s">
        <v>82</v>
      </c>
      <c r="AV871" s="14" t="s">
        <v>132</v>
      </c>
      <c r="AW871" s="14" t="s">
        <v>30</v>
      </c>
      <c r="AX871" s="14" t="s">
        <v>82</v>
      </c>
      <c r="AY871" s="227" t="s">
        <v>125</v>
      </c>
    </row>
    <row r="872" spans="1:65" s="2" customFormat="1" ht="24.2" customHeight="1">
      <c r="A872" s="33"/>
      <c r="B872" s="34"/>
      <c r="C872" s="228" t="s">
        <v>682</v>
      </c>
      <c r="D872" s="228" t="s">
        <v>769</v>
      </c>
      <c r="E872" s="229" t="s">
        <v>1164</v>
      </c>
      <c r="F872" s="230" t="s">
        <v>1165</v>
      </c>
      <c r="G872" s="231" t="s">
        <v>129</v>
      </c>
      <c r="H872" s="232">
        <v>30</v>
      </c>
      <c r="I872" s="233"/>
      <c r="J872" s="234">
        <f>ROUND(I872*H872,2)</f>
        <v>0</v>
      </c>
      <c r="K872" s="230" t="s">
        <v>130</v>
      </c>
      <c r="L872" s="38"/>
      <c r="M872" s="235" t="s">
        <v>1</v>
      </c>
      <c r="N872" s="236" t="s">
        <v>39</v>
      </c>
      <c r="O872" s="70"/>
      <c r="P872" s="187">
        <f>O872*H872</f>
        <v>0</v>
      </c>
      <c r="Q872" s="187">
        <v>0</v>
      </c>
      <c r="R872" s="187">
        <f>Q872*H872</f>
        <v>0</v>
      </c>
      <c r="S872" s="187">
        <v>0</v>
      </c>
      <c r="T872" s="188">
        <f>S872*H872</f>
        <v>0</v>
      </c>
      <c r="U872" s="33"/>
      <c r="V872" s="33"/>
      <c r="W872" s="33"/>
      <c r="X872" s="33"/>
      <c r="Y872" s="33"/>
      <c r="Z872" s="33"/>
      <c r="AA872" s="33"/>
      <c r="AB872" s="33"/>
      <c r="AC872" s="33"/>
      <c r="AD872" s="33"/>
      <c r="AE872" s="33"/>
      <c r="AR872" s="189" t="s">
        <v>132</v>
      </c>
      <c r="AT872" s="189" t="s">
        <v>769</v>
      </c>
      <c r="AU872" s="189" t="s">
        <v>82</v>
      </c>
      <c r="AY872" s="16" t="s">
        <v>125</v>
      </c>
      <c r="BE872" s="190">
        <f>IF(N872="základní",J872,0)</f>
        <v>0</v>
      </c>
      <c r="BF872" s="190">
        <f>IF(N872="snížená",J872,0)</f>
        <v>0</v>
      </c>
      <c r="BG872" s="190">
        <f>IF(N872="zákl. přenesená",J872,0)</f>
        <v>0</v>
      </c>
      <c r="BH872" s="190">
        <f>IF(N872="sníž. přenesená",J872,0)</f>
        <v>0</v>
      </c>
      <c r="BI872" s="190">
        <f>IF(N872="nulová",J872,0)</f>
        <v>0</v>
      </c>
      <c r="BJ872" s="16" t="s">
        <v>82</v>
      </c>
      <c r="BK872" s="190">
        <f>ROUND(I872*H872,2)</f>
        <v>0</v>
      </c>
      <c r="BL872" s="16" t="s">
        <v>132</v>
      </c>
      <c r="BM872" s="189" t="s">
        <v>1708</v>
      </c>
    </row>
    <row r="873" spans="1:65" s="2" customFormat="1" ht="29.25">
      <c r="A873" s="33"/>
      <c r="B873" s="34"/>
      <c r="C873" s="35"/>
      <c r="D873" s="191" t="s">
        <v>134</v>
      </c>
      <c r="E873" s="35"/>
      <c r="F873" s="192" t="s">
        <v>1167</v>
      </c>
      <c r="G873" s="35"/>
      <c r="H873" s="35"/>
      <c r="I873" s="193"/>
      <c r="J873" s="35"/>
      <c r="K873" s="35"/>
      <c r="L873" s="38"/>
      <c r="M873" s="194"/>
      <c r="N873" s="195"/>
      <c r="O873" s="70"/>
      <c r="P873" s="70"/>
      <c r="Q873" s="70"/>
      <c r="R873" s="70"/>
      <c r="S873" s="70"/>
      <c r="T873" s="71"/>
      <c r="U873" s="33"/>
      <c r="V873" s="33"/>
      <c r="W873" s="33"/>
      <c r="X873" s="33"/>
      <c r="Y873" s="33"/>
      <c r="Z873" s="33"/>
      <c r="AA873" s="33"/>
      <c r="AB873" s="33"/>
      <c r="AC873" s="33"/>
      <c r="AD873" s="33"/>
      <c r="AE873" s="33"/>
      <c r="AT873" s="16" t="s">
        <v>134</v>
      </c>
      <c r="AU873" s="16" t="s">
        <v>82</v>
      </c>
    </row>
    <row r="874" spans="1:65" s="12" customFormat="1">
      <c r="B874" s="196"/>
      <c r="C874" s="197"/>
      <c r="D874" s="191" t="s">
        <v>135</v>
      </c>
      <c r="E874" s="198" t="s">
        <v>1</v>
      </c>
      <c r="F874" s="199" t="s">
        <v>1573</v>
      </c>
      <c r="G874" s="197"/>
      <c r="H874" s="198" t="s">
        <v>1</v>
      </c>
      <c r="I874" s="200"/>
      <c r="J874" s="197"/>
      <c r="K874" s="197"/>
      <c r="L874" s="201"/>
      <c r="M874" s="202"/>
      <c r="N874" s="203"/>
      <c r="O874" s="203"/>
      <c r="P874" s="203"/>
      <c r="Q874" s="203"/>
      <c r="R874" s="203"/>
      <c r="S874" s="203"/>
      <c r="T874" s="204"/>
      <c r="AT874" s="205" t="s">
        <v>135</v>
      </c>
      <c r="AU874" s="205" t="s">
        <v>82</v>
      </c>
      <c r="AV874" s="12" t="s">
        <v>82</v>
      </c>
      <c r="AW874" s="12" t="s">
        <v>30</v>
      </c>
      <c r="AX874" s="12" t="s">
        <v>74</v>
      </c>
      <c r="AY874" s="205" t="s">
        <v>125</v>
      </c>
    </row>
    <row r="875" spans="1:65" s="13" customFormat="1">
      <c r="B875" s="206"/>
      <c r="C875" s="207"/>
      <c r="D875" s="191" t="s">
        <v>135</v>
      </c>
      <c r="E875" s="208" t="s">
        <v>1</v>
      </c>
      <c r="F875" s="209" t="s">
        <v>1709</v>
      </c>
      <c r="G875" s="207"/>
      <c r="H875" s="210">
        <v>21</v>
      </c>
      <c r="I875" s="211"/>
      <c r="J875" s="207"/>
      <c r="K875" s="207"/>
      <c r="L875" s="212"/>
      <c r="M875" s="213"/>
      <c r="N875" s="214"/>
      <c r="O875" s="214"/>
      <c r="P875" s="214"/>
      <c r="Q875" s="214"/>
      <c r="R875" s="214"/>
      <c r="S875" s="214"/>
      <c r="T875" s="215"/>
      <c r="AT875" s="216" t="s">
        <v>135</v>
      </c>
      <c r="AU875" s="216" t="s">
        <v>82</v>
      </c>
      <c r="AV875" s="13" t="s">
        <v>84</v>
      </c>
      <c r="AW875" s="13" t="s">
        <v>30</v>
      </c>
      <c r="AX875" s="13" t="s">
        <v>74</v>
      </c>
      <c r="AY875" s="216" t="s">
        <v>125</v>
      </c>
    </row>
    <row r="876" spans="1:65" s="12" customFormat="1">
      <c r="B876" s="196"/>
      <c r="C876" s="197"/>
      <c r="D876" s="191" t="s">
        <v>135</v>
      </c>
      <c r="E876" s="198" t="s">
        <v>1</v>
      </c>
      <c r="F876" s="199" t="s">
        <v>1581</v>
      </c>
      <c r="G876" s="197"/>
      <c r="H876" s="198" t="s">
        <v>1</v>
      </c>
      <c r="I876" s="200"/>
      <c r="J876" s="197"/>
      <c r="K876" s="197"/>
      <c r="L876" s="201"/>
      <c r="M876" s="202"/>
      <c r="N876" s="203"/>
      <c r="O876" s="203"/>
      <c r="P876" s="203"/>
      <c r="Q876" s="203"/>
      <c r="R876" s="203"/>
      <c r="S876" s="203"/>
      <c r="T876" s="204"/>
      <c r="AT876" s="205" t="s">
        <v>135</v>
      </c>
      <c r="AU876" s="205" t="s">
        <v>82</v>
      </c>
      <c r="AV876" s="12" t="s">
        <v>82</v>
      </c>
      <c r="AW876" s="12" t="s">
        <v>30</v>
      </c>
      <c r="AX876" s="12" t="s">
        <v>74</v>
      </c>
      <c r="AY876" s="205" t="s">
        <v>125</v>
      </c>
    </row>
    <row r="877" spans="1:65" s="13" customFormat="1">
      <c r="B877" s="206"/>
      <c r="C877" s="207"/>
      <c r="D877" s="191" t="s">
        <v>135</v>
      </c>
      <c r="E877" s="208" t="s">
        <v>1</v>
      </c>
      <c r="F877" s="209" t="s">
        <v>1710</v>
      </c>
      <c r="G877" s="207"/>
      <c r="H877" s="210">
        <v>9</v>
      </c>
      <c r="I877" s="211"/>
      <c r="J877" s="207"/>
      <c r="K877" s="207"/>
      <c r="L877" s="212"/>
      <c r="M877" s="213"/>
      <c r="N877" s="214"/>
      <c r="O877" s="214"/>
      <c r="P877" s="214"/>
      <c r="Q877" s="214"/>
      <c r="R877" s="214"/>
      <c r="S877" s="214"/>
      <c r="T877" s="215"/>
      <c r="AT877" s="216" t="s">
        <v>135</v>
      </c>
      <c r="AU877" s="216" t="s">
        <v>82</v>
      </c>
      <c r="AV877" s="13" t="s">
        <v>84</v>
      </c>
      <c r="AW877" s="13" t="s">
        <v>30</v>
      </c>
      <c r="AX877" s="13" t="s">
        <v>74</v>
      </c>
      <c r="AY877" s="216" t="s">
        <v>125</v>
      </c>
    </row>
    <row r="878" spans="1:65" s="14" customFormat="1">
      <c r="B878" s="217"/>
      <c r="C878" s="218"/>
      <c r="D878" s="191" t="s">
        <v>135</v>
      </c>
      <c r="E878" s="219" t="s">
        <v>1</v>
      </c>
      <c r="F878" s="220" t="s">
        <v>138</v>
      </c>
      <c r="G878" s="218"/>
      <c r="H878" s="221">
        <v>30</v>
      </c>
      <c r="I878" s="222"/>
      <c r="J878" s="218"/>
      <c r="K878" s="218"/>
      <c r="L878" s="223"/>
      <c r="M878" s="224"/>
      <c r="N878" s="225"/>
      <c r="O878" s="225"/>
      <c r="P878" s="225"/>
      <c r="Q878" s="225"/>
      <c r="R878" s="225"/>
      <c r="S878" s="225"/>
      <c r="T878" s="226"/>
      <c r="AT878" s="227" t="s">
        <v>135</v>
      </c>
      <c r="AU878" s="227" t="s">
        <v>82</v>
      </c>
      <c r="AV878" s="14" t="s">
        <v>132</v>
      </c>
      <c r="AW878" s="14" t="s">
        <v>30</v>
      </c>
      <c r="AX878" s="14" t="s">
        <v>82</v>
      </c>
      <c r="AY878" s="227" t="s">
        <v>125</v>
      </c>
    </row>
    <row r="879" spans="1:65" s="2" customFormat="1" ht="24.2" customHeight="1">
      <c r="A879" s="33"/>
      <c r="B879" s="34"/>
      <c r="C879" s="228" t="s">
        <v>686</v>
      </c>
      <c r="D879" s="228" t="s">
        <v>769</v>
      </c>
      <c r="E879" s="229" t="s">
        <v>1187</v>
      </c>
      <c r="F879" s="230" t="s">
        <v>1188</v>
      </c>
      <c r="G879" s="231" t="s">
        <v>129</v>
      </c>
      <c r="H879" s="232">
        <v>30</v>
      </c>
      <c r="I879" s="233"/>
      <c r="J879" s="234">
        <f>ROUND(I879*H879,2)</f>
        <v>0</v>
      </c>
      <c r="K879" s="230" t="s">
        <v>130</v>
      </c>
      <c r="L879" s="38"/>
      <c r="M879" s="235" t="s">
        <v>1</v>
      </c>
      <c r="N879" s="236" t="s">
        <v>39</v>
      </c>
      <c r="O879" s="70"/>
      <c r="P879" s="187">
        <f>O879*H879</f>
        <v>0</v>
      </c>
      <c r="Q879" s="187">
        <v>0</v>
      </c>
      <c r="R879" s="187">
        <f>Q879*H879</f>
        <v>0</v>
      </c>
      <c r="S879" s="187">
        <v>0</v>
      </c>
      <c r="T879" s="188">
        <f>S879*H879</f>
        <v>0</v>
      </c>
      <c r="U879" s="33"/>
      <c r="V879" s="33"/>
      <c r="W879" s="33"/>
      <c r="X879" s="33"/>
      <c r="Y879" s="33"/>
      <c r="Z879" s="33"/>
      <c r="AA879" s="33"/>
      <c r="AB879" s="33"/>
      <c r="AC879" s="33"/>
      <c r="AD879" s="33"/>
      <c r="AE879" s="33"/>
      <c r="AR879" s="189" t="s">
        <v>132</v>
      </c>
      <c r="AT879" s="189" t="s">
        <v>769</v>
      </c>
      <c r="AU879" s="189" t="s">
        <v>82</v>
      </c>
      <c r="AY879" s="16" t="s">
        <v>125</v>
      </c>
      <c r="BE879" s="190">
        <f>IF(N879="základní",J879,0)</f>
        <v>0</v>
      </c>
      <c r="BF879" s="190">
        <f>IF(N879="snížená",J879,0)</f>
        <v>0</v>
      </c>
      <c r="BG879" s="190">
        <f>IF(N879="zákl. přenesená",J879,0)</f>
        <v>0</v>
      </c>
      <c r="BH879" s="190">
        <f>IF(N879="sníž. přenesená",J879,0)</f>
        <v>0</v>
      </c>
      <c r="BI879" s="190">
        <f>IF(N879="nulová",J879,0)</f>
        <v>0</v>
      </c>
      <c r="BJ879" s="16" t="s">
        <v>82</v>
      </c>
      <c r="BK879" s="190">
        <f>ROUND(I879*H879,2)</f>
        <v>0</v>
      </c>
      <c r="BL879" s="16" t="s">
        <v>132</v>
      </c>
      <c r="BM879" s="189" t="s">
        <v>1711</v>
      </c>
    </row>
    <row r="880" spans="1:65" s="2" customFormat="1" ht="39">
      <c r="A880" s="33"/>
      <c r="B880" s="34"/>
      <c r="C880" s="35"/>
      <c r="D880" s="191" t="s">
        <v>134</v>
      </c>
      <c r="E880" s="35"/>
      <c r="F880" s="192" t="s">
        <v>1190</v>
      </c>
      <c r="G880" s="35"/>
      <c r="H880" s="35"/>
      <c r="I880" s="193"/>
      <c r="J880" s="35"/>
      <c r="K880" s="35"/>
      <c r="L880" s="38"/>
      <c r="M880" s="194"/>
      <c r="N880" s="195"/>
      <c r="O880" s="70"/>
      <c r="P880" s="70"/>
      <c r="Q880" s="70"/>
      <c r="R880" s="70"/>
      <c r="S880" s="70"/>
      <c r="T880" s="71"/>
      <c r="U880" s="33"/>
      <c r="V880" s="33"/>
      <c r="W880" s="33"/>
      <c r="X880" s="33"/>
      <c r="Y880" s="33"/>
      <c r="Z880" s="33"/>
      <c r="AA880" s="33"/>
      <c r="AB880" s="33"/>
      <c r="AC880" s="33"/>
      <c r="AD880" s="33"/>
      <c r="AE880" s="33"/>
      <c r="AT880" s="16" t="s">
        <v>134</v>
      </c>
      <c r="AU880" s="16" t="s">
        <v>82</v>
      </c>
    </row>
    <row r="881" spans="1:65" s="12" customFormat="1">
      <c r="B881" s="196"/>
      <c r="C881" s="197"/>
      <c r="D881" s="191" t="s">
        <v>135</v>
      </c>
      <c r="E881" s="198" t="s">
        <v>1</v>
      </c>
      <c r="F881" s="199" t="s">
        <v>1573</v>
      </c>
      <c r="G881" s="197"/>
      <c r="H881" s="198" t="s">
        <v>1</v>
      </c>
      <c r="I881" s="200"/>
      <c r="J881" s="197"/>
      <c r="K881" s="197"/>
      <c r="L881" s="201"/>
      <c r="M881" s="202"/>
      <c r="N881" s="203"/>
      <c r="O881" s="203"/>
      <c r="P881" s="203"/>
      <c r="Q881" s="203"/>
      <c r="R881" s="203"/>
      <c r="S881" s="203"/>
      <c r="T881" s="204"/>
      <c r="AT881" s="205" t="s">
        <v>135</v>
      </c>
      <c r="AU881" s="205" t="s">
        <v>82</v>
      </c>
      <c r="AV881" s="12" t="s">
        <v>82</v>
      </c>
      <c r="AW881" s="12" t="s">
        <v>30</v>
      </c>
      <c r="AX881" s="12" t="s">
        <v>74</v>
      </c>
      <c r="AY881" s="205" t="s">
        <v>125</v>
      </c>
    </row>
    <row r="882" spans="1:65" s="13" customFormat="1">
      <c r="B882" s="206"/>
      <c r="C882" s="207"/>
      <c r="D882" s="191" t="s">
        <v>135</v>
      </c>
      <c r="E882" s="208" t="s">
        <v>1</v>
      </c>
      <c r="F882" s="209" t="s">
        <v>1709</v>
      </c>
      <c r="G882" s="207"/>
      <c r="H882" s="210">
        <v>21</v>
      </c>
      <c r="I882" s="211"/>
      <c r="J882" s="207"/>
      <c r="K882" s="207"/>
      <c r="L882" s="212"/>
      <c r="M882" s="213"/>
      <c r="N882" s="214"/>
      <c r="O882" s="214"/>
      <c r="P882" s="214"/>
      <c r="Q882" s="214"/>
      <c r="R882" s="214"/>
      <c r="S882" s="214"/>
      <c r="T882" s="215"/>
      <c r="AT882" s="216" t="s">
        <v>135</v>
      </c>
      <c r="AU882" s="216" t="s">
        <v>82</v>
      </c>
      <c r="AV882" s="13" t="s">
        <v>84</v>
      </c>
      <c r="AW882" s="13" t="s">
        <v>30</v>
      </c>
      <c r="AX882" s="13" t="s">
        <v>74</v>
      </c>
      <c r="AY882" s="216" t="s">
        <v>125</v>
      </c>
    </row>
    <row r="883" spans="1:65" s="12" customFormat="1">
      <c r="B883" s="196"/>
      <c r="C883" s="197"/>
      <c r="D883" s="191" t="s">
        <v>135</v>
      </c>
      <c r="E883" s="198" t="s">
        <v>1</v>
      </c>
      <c r="F883" s="199" t="s">
        <v>1581</v>
      </c>
      <c r="G883" s="197"/>
      <c r="H883" s="198" t="s">
        <v>1</v>
      </c>
      <c r="I883" s="200"/>
      <c r="J883" s="197"/>
      <c r="K883" s="197"/>
      <c r="L883" s="201"/>
      <c r="M883" s="202"/>
      <c r="N883" s="203"/>
      <c r="O883" s="203"/>
      <c r="P883" s="203"/>
      <c r="Q883" s="203"/>
      <c r="R883" s="203"/>
      <c r="S883" s="203"/>
      <c r="T883" s="204"/>
      <c r="AT883" s="205" t="s">
        <v>135</v>
      </c>
      <c r="AU883" s="205" t="s">
        <v>82</v>
      </c>
      <c r="AV883" s="12" t="s">
        <v>82</v>
      </c>
      <c r="AW883" s="12" t="s">
        <v>30</v>
      </c>
      <c r="AX883" s="12" t="s">
        <v>74</v>
      </c>
      <c r="AY883" s="205" t="s">
        <v>125</v>
      </c>
    </row>
    <row r="884" spans="1:65" s="13" customFormat="1">
      <c r="B884" s="206"/>
      <c r="C884" s="207"/>
      <c r="D884" s="191" t="s">
        <v>135</v>
      </c>
      <c r="E884" s="208" t="s">
        <v>1</v>
      </c>
      <c r="F884" s="209" t="s">
        <v>1710</v>
      </c>
      <c r="G884" s="207"/>
      <c r="H884" s="210">
        <v>9</v>
      </c>
      <c r="I884" s="211"/>
      <c r="J884" s="207"/>
      <c r="K884" s="207"/>
      <c r="L884" s="212"/>
      <c r="M884" s="213"/>
      <c r="N884" s="214"/>
      <c r="O884" s="214"/>
      <c r="P884" s="214"/>
      <c r="Q884" s="214"/>
      <c r="R884" s="214"/>
      <c r="S884" s="214"/>
      <c r="T884" s="215"/>
      <c r="AT884" s="216" t="s">
        <v>135</v>
      </c>
      <c r="AU884" s="216" t="s">
        <v>82</v>
      </c>
      <c r="AV884" s="13" t="s">
        <v>84</v>
      </c>
      <c r="AW884" s="13" t="s">
        <v>30</v>
      </c>
      <c r="AX884" s="13" t="s">
        <v>74</v>
      </c>
      <c r="AY884" s="216" t="s">
        <v>125</v>
      </c>
    </row>
    <row r="885" spans="1:65" s="14" customFormat="1">
      <c r="B885" s="217"/>
      <c r="C885" s="218"/>
      <c r="D885" s="191" t="s">
        <v>135</v>
      </c>
      <c r="E885" s="219" t="s">
        <v>1</v>
      </c>
      <c r="F885" s="220" t="s">
        <v>138</v>
      </c>
      <c r="G885" s="218"/>
      <c r="H885" s="221">
        <v>30</v>
      </c>
      <c r="I885" s="222"/>
      <c r="J885" s="218"/>
      <c r="K885" s="218"/>
      <c r="L885" s="223"/>
      <c r="M885" s="224"/>
      <c r="N885" s="225"/>
      <c r="O885" s="225"/>
      <c r="P885" s="225"/>
      <c r="Q885" s="225"/>
      <c r="R885" s="225"/>
      <c r="S885" s="225"/>
      <c r="T885" s="226"/>
      <c r="AT885" s="227" t="s">
        <v>135</v>
      </c>
      <c r="AU885" s="227" t="s">
        <v>82</v>
      </c>
      <c r="AV885" s="14" t="s">
        <v>132</v>
      </c>
      <c r="AW885" s="14" t="s">
        <v>30</v>
      </c>
      <c r="AX885" s="14" t="s">
        <v>82</v>
      </c>
      <c r="AY885" s="227" t="s">
        <v>125</v>
      </c>
    </row>
    <row r="886" spans="1:65" s="2" customFormat="1" ht="24.2" customHeight="1">
      <c r="A886" s="33"/>
      <c r="B886" s="34"/>
      <c r="C886" s="228" t="s">
        <v>690</v>
      </c>
      <c r="D886" s="228" t="s">
        <v>769</v>
      </c>
      <c r="E886" s="229" t="s">
        <v>1712</v>
      </c>
      <c r="F886" s="230" t="s">
        <v>1713</v>
      </c>
      <c r="G886" s="231" t="s">
        <v>494</v>
      </c>
      <c r="H886" s="232">
        <v>22.5</v>
      </c>
      <c r="I886" s="233"/>
      <c r="J886" s="234">
        <f>ROUND(I886*H886,2)</f>
        <v>0</v>
      </c>
      <c r="K886" s="230" t="s">
        <v>130</v>
      </c>
      <c r="L886" s="38"/>
      <c r="M886" s="235" t="s">
        <v>1</v>
      </c>
      <c r="N886" s="236" t="s">
        <v>39</v>
      </c>
      <c r="O886" s="70"/>
      <c r="P886" s="187">
        <f>O886*H886</f>
        <v>0</v>
      </c>
      <c r="Q886" s="187">
        <v>0</v>
      </c>
      <c r="R886" s="187">
        <f>Q886*H886</f>
        <v>0</v>
      </c>
      <c r="S886" s="187">
        <v>0</v>
      </c>
      <c r="T886" s="188">
        <f>S886*H886</f>
        <v>0</v>
      </c>
      <c r="U886" s="33"/>
      <c r="V886" s="33"/>
      <c r="W886" s="33"/>
      <c r="X886" s="33"/>
      <c r="Y886" s="33"/>
      <c r="Z886" s="33"/>
      <c r="AA886" s="33"/>
      <c r="AB886" s="33"/>
      <c r="AC886" s="33"/>
      <c r="AD886" s="33"/>
      <c r="AE886" s="33"/>
      <c r="AR886" s="189" t="s">
        <v>132</v>
      </c>
      <c r="AT886" s="189" t="s">
        <v>769</v>
      </c>
      <c r="AU886" s="189" t="s">
        <v>82</v>
      </c>
      <c r="AY886" s="16" t="s">
        <v>125</v>
      </c>
      <c r="BE886" s="190">
        <f>IF(N886="základní",J886,0)</f>
        <v>0</v>
      </c>
      <c r="BF886" s="190">
        <f>IF(N886="snížená",J886,0)</f>
        <v>0</v>
      </c>
      <c r="BG886" s="190">
        <f>IF(N886="zákl. přenesená",J886,0)</f>
        <v>0</v>
      </c>
      <c r="BH886" s="190">
        <f>IF(N886="sníž. přenesená",J886,0)</f>
        <v>0</v>
      </c>
      <c r="BI886" s="190">
        <f>IF(N886="nulová",J886,0)</f>
        <v>0</v>
      </c>
      <c r="BJ886" s="16" t="s">
        <v>82</v>
      </c>
      <c r="BK886" s="190">
        <f>ROUND(I886*H886,2)</f>
        <v>0</v>
      </c>
      <c r="BL886" s="16" t="s">
        <v>132</v>
      </c>
      <c r="BM886" s="189" t="s">
        <v>1714</v>
      </c>
    </row>
    <row r="887" spans="1:65" s="2" customFormat="1" ht="48.75">
      <c r="A887" s="33"/>
      <c r="B887" s="34"/>
      <c r="C887" s="35"/>
      <c r="D887" s="191" t="s">
        <v>134</v>
      </c>
      <c r="E887" s="35"/>
      <c r="F887" s="192" t="s">
        <v>1715</v>
      </c>
      <c r="G887" s="35"/>
      <c r="H887" s="35"/>
      <c r="I887" s="193"/>
      <c r="J887" s="35"/>
      <c r="K887" s="35"/>
      <c r="L887" s="38"/>
      <c r="M887" s="194"/>
      <c r="N887" s="195"/>
      <c r="O887" s="70"/>
      <c r="P887" s="70"/>
      <c r="Q887" s="70"/>
      <c r="R887" s="70"/>
      <c r="S887" s="70"/>
      <c r="T887" s="71"/>
      <c r="U887" s="33"/>
      <c r="V887" s="33"/>
      <c r="W887" s="33"/>
      <c r="X887" s="33"/>
      <c r="Y887" s="33"/>
      <c r="Z887" s="33"/>
      <c r="AA887" s="33"/>
      <c r="AB887" s="33"/>
      <c r="AC887" s="33"/>
      <c r="AD887" s="33"/>
      <c r="AE887" s="33"/>
      <c r="AT887" s="16" t="s">
        <v>134</v>
      </c>
      <c r="AU887" s="16" t="s">
        <v>82</v>
      </c>
    </row>
    <row r="888" spans="1:65" s="12" customFormat="1">
      <c r="B888" s="196"/>
      <c r="C888" s="197"/>
      <c r="D888" s="191" t="s">
        <v>135</v>
      </c>
      <c r="E888" s="198" t="s">
        <v>1</v>
      </c>
      <c r="F888" s="199" t="s">
        <v>1554</v>
      </c>
      <c r="G888" s="197"/>
      <c r="H888" s="198" t="s">
        <v>1</v>
      </c>
      <c r="I888" s="200"/>
      <c r="J888" s="197"/>
      <c r="K888" s="197"/>
      <c r="L888" s="201"/>
      <c r="M888" s="202"/>
      <c r="N888" s="203"/>
      <c r="O888" s="203"/>
      <c r="P888" s="203"/>
      <c r="Q888" s="203"/>
      <c r="R888" s="203"/>
      <c r="S888" s="203"/>
      <c r="T888" s="204"/>
      <c r="AT888" s="205" t="s">
        <v>135</v>
      </c>
      <c r="AU888" s="205" t="s">
        <v>82</v>
      </c>
      <c r="AV888" s="12" t="s">
        <v>82</v>
      </c>
      <c r="AW888" s="12" t="s">
        <v>30</v>
      </c>
      <c r="AX888" s="12" t="s">
        <v>74</v>
      </c>
      <c r="AY888" s="205" t="s">
        <v>125</v>
      </c>
    </row>
    <row r="889" spans="1:65" s="13" customFormat="1">
      <c r="B889" s="206"/>
      <c r="C889" s="207"/>
      <c r="D889" s="191" t="s">
        <v>135</v>
      </c>
      <c r="E889" s="208" t="s">
        <v>1</v>
      </c>
      <c r="F889" s="209" t="s">
        <v>1716</v>
      </c>
      <c r="G889" s="207"/>
      <c r="H889" s="210">
        <v>2.25</v>
      </c>
      <c r="I889" s="211"/>
      <c r="J889" s="207"/>
      <c r="K889" s="207"/>
      <c r="L889" s="212"/>
      <c r="M889" s="213"/>
      <c r="N889" s="214"/>
      <c r="O889" s="214"/>
      <c r="P889" s="214"/>
      <c r="Q889" s="214"/>
      <c r="R889" s="214"/>
      <c r="S889" s="214"/>
      <c r="T889" s="215"/>
      <c r="AT889" s="216" t="s">
        <v>135</v>
      </c>
      <c r="AU889" s="216" t="s">
        <v>82</v>
      </c>
      <c r="AV889" s="13" t="s">
        <v>84</v>
      </c>
      <c r="AW889" s="13" t="s">
        <v>30</v>
      </c>
      <c r="AX889" s="13" t="s">
        <v>74</v>
      </c>
      <c r="AY889" s="216" t="s">
        <v>125</v>
      </c>
    </row>
    <row r="890" spans="1:65" s="13" customFormat="1">
      <c r="B890" s="206"/>
      <c r="C890" s="207"/>
      <c r="D890" s="191" t="s">
        <v>135</v>
      </c>
      <c r="E890" s="208" t="s">
        <v>1</v>
      </c>
      <c r="F890" s="209" t="s">
        <v>1717</v>
      </c>
      <c r="G890" s="207"/>
      <c r="H890" s="210">
        <v>13.5</v>
      </c>
      <c r="I890" s="211"/>
      <c r="J890" s="207"/>
      <c r="K890" s="207"/>
      <c r="L890" s="212"/>
      <c r="M890" s="213"/>
      <c r="N890" s="214"/>
      <c r="O890" s="214"/>
      <c r="P890" s="214"/>
      <c r="Q890" s="214"/>
      <c r="R890" s="214"/>
      <c r="S890" s="214"/>
      <c r="T890" s="215"/>
      <c r="AT890" s="216" t="s">
        <v>135</v>
      </c>
      <c r="AU890" s="216" t="s">
        <v>82</v>
      </c>
      <c r="AV890" s="13" t="s">
        <v>84</v>
      </c>
      <c r="AW890" s="13" t="s">
        <v>30</v>
      </c>
      <c r="AX890" s="13" t="s">
        <v>74</v>
      </c>
      <c r="AY890" s="216" t="s">
        <v>125</v>
      </c>
    </row>
    <row r="891" spans="1:65" s="12" customFormat="1">
      <c r="B891" s="196"/>
      <c r="C891" s="197"/>
      <c r="D891" s="191" t="s">
        <v>135</v>
      </c>
      <c r="E891" s="198" t="s">
        <v>1</v>
      </c>
      <c r="F891" s="199" t="s">
        <v>1557</v>
      </c>
      <c r="G891" s="197"/>
      <c r="H891" s="198" t="s">
        <v>1</v>
      </c>
      <c r="I891" s="200"/>
      <c r="J891" s="197"/>
      <c r="K891" s="197"/>
      <c r="L891" s="201"/>
      <c r="M891" s="202"/>
      <c r="N891" s="203"/>
      <c r="O891" s="203"/>
      <c r="P891" s="203"/>
      <c r="Q891" s="203"/>
      <c r="R891" s="203"/>
      <c r="S891" s="203"/>
      <c r="T891" s="204"/>
      <c r="AT891" s="205" t="s">
        <v>135</v>
      </c>
      <c r="AU891" s="205" t="s">
        <v>82</v>
      </c>
      <c r="AV891" s="12" t="s">
        <v>82</v>
      </c>
      <c r="AW891" s="12" t="s">
        <v>30</v>
      </c>
      <c r="AX891" s="12" t="s">
        <v>74</v>
      </c>
      <c r="AY891" s="205" t="s">
        <v>125</v>
      </c>
    </row>
    <row r="892" spans="1:65" s="13" customFormat="1">
      <c r="B892" s="206"/>
      <c r="C892" s="207"/>
      <c r="D892" s="191" t="s">
        <v>135</v>
      </c>
      <c r="E892" s="208" t="s">
        <v>1</v>
      </c>
      <c r="F892" s="209" t="s">
        <v>1716</v>
      </c>
      <c r="G892" s="207"/>
      <c r="H892" s="210">
        <v>2.25</v>
      </c>
      <c r="I892" s="211"/>
      <c r="J892" s="207"/>
      <c r="K892" s="207"/>
      <c r="L892" s="212"/>
      <c r="M892" s="213"/>
      <c r="N892" s="214"/>
      <c r="O892" s="214"/>
      <c r="P892" s="214"/>
      <c r="Q892" s="214"/>
      <c r="R892" s="214"/>
      <c r="S892" s="214"/>
      <c r="T892" s="215"/>
      <c r="AT892" s="216" t="s">
        <v>135</v>
      </c>
      <c r="AU892" s="216" t="s">
        <v>82</v>
      </c>
      <c r="AV892" s="13" t="s">
        <v>84</v>
      </c>
      <c r="AW892" s="13" t="s">
        <v>30</v>
      </c>
      <c r="AX892" s="13" t="s">
        <v>74</v>
      </c>
      <c r="AY892" s="216" t="s">
        <v>125</v>
      </c>
    </row>
    <row r="893" spans="1:65" s="13" customFormat="1">
      <c r="B893" s="206"/>
      <c r="C893" s="207"/>
      <c r="D893" s="191" t="s">
        <v>135</v>
      </c>
      <c r="E893" s="208" t="s">
        <v>1</v>
      </c>
      <c r="F893" s="209" t="s">
        <v>1718</v>
      </c>
      <c r="G893" s="207"/>
      <c r="H893" s="210">
        <v>4.5</v>
      </c>
      <c r="I893" s="211"/>
      <c r="J893" s="207"/>
      <c r="K893" s="207"/>
      <c r="L893" s="212"/>
      <c r="M893" s="213"/>
      <c r="N893" s="214"/>
      <c r="O893" s="214"/>
      <c r="P893" s="214"/>
      <c r="Q893" s="214"/>
      <c r="R893" s="214"/>
      <c r="S893" s="214"/>
      <c r="T893" s="215"/>
      <c r="AT893" s="216" t="s">
        <v>135</v>
      </c>
      <c r="AU893" s="216" t="s">
        <v>82</v>
      </c>
      <c r="AV893" s="13" t="s">
        <v>84</v>
      </c>
      <c r="AW893" s="13" t="s">
        <v>30</v>
      </c>
      <c r="AX893" s="13" t="s">
        <v>74</v>
      </c>
      <c r="AY893" s="216" t="s">
        <v>125</v>
      </c>
    </row>
    <row r="894" spans="1:65" s="14" customFormat="1">
      <c r="B894" s="217"/>
      <c r="C894" s="218"/>
      <c r="D894" s="191" t="s">
        <v>135</v>
      </c>
      <c r="E894" s="219" t="s">
        <v>1</v>
      </c>
      <c r="F894" s="220" t="s">
        <v>138</v>
      </c>
      <c r="G894" s="218"/>
      <c r="H894" s="221">
        <v>22.5</v>
      </c>
      <c r="I894" s="222"/>
      <c r="J894" s="218"/>
      <c r="K894" s="218"/>
      <c r="L894" s="223"/>
      <c r="M894" s="224"/>
      <c r="N894" s="225"/>
      <c r="O894" s="225"/>
      <c r="P894" s="225"/>
      <c r="Q894" s="225"/>
      <c r="R894" s="225"/>
      <c r="S894" s="225"/>
      <c r="T894" s="226"/>
      <c r="AT894" s="227" t="s">
        <v>135</v>
      </c>
      <c r="AU894" s="227" t="s">
        <v>82</v>
      </c>
      <c r="AV894" s="14" t="s">
        <v>132</v>
      </c>
      <c r="AW894" s="14" t="s">
        <v>30</v>
      </c>
      <c r="AX894" s="14" t="s">
        <v>82</v>
      </c>
      <c r="AY894" s="227" t="s">
        <v>125</v>
      </c>
    </row>
    <row r="895" spans="1:65" s="2" customFormat="1" ht="24.2" customHeight="1">
      <c r="A895" s="33"/>
      <c r="B895" s="34"/>
      <c r="C895" s="228" t="s">
        <v>694</v>
      </c>
      <c r="D895" s="228" t="s">
        <v>769</v>
      </c>
      <c r="E895" s="229" t="s">
        <v>1201</v>
      </c>
      <c r="F895" s="230" t="s">
        <v>1202</v>
      </c>
      <c r="G895" s="231" t="s">
        <v>129</v>
      </c>
      <c r="H895" s="232">
        <v>784</v>
      </c>
      <c r="I895" s="233"/>
      <c r="J895" s="234">
        <f>ROUND(I895*H895,2)</f>
        <v>0</v>
      </c>
      <c r="K895" s="230" t="s">
        <v>130</v>
      </c>
      <c r="L895" s="38"/>
      <c r="M895" s="235" t="s">
        <v>1</v>
      </c>
      <c r="N895" s="236" t="s">
        <v>39</v>
      </c>
      <c r="O895" s="70"/>
      <c r="P895" s="187">
        <f>O895*H895</f>
        <v>0</v>
      </c>
      <c r="Q895" s="187">
        <v>0</v>
      </c>
      <c r="R895" s="187">
        <f>Q895*H895</f>
        <v>0</v>
      </c>
      <c r="S895" s="187">
        <v>0</v>
      </c>
      <c r="T895" s="188">
        <f>S895*H895</f>
        <v>0</v>
      </c>
      <c r="U895" s="33"/>
      <c r="V895" s="33"/>
      <c r="W895" s="33"/>
      <c r="X895" s="33"/>
      <c r="Y895" s="33"/>
      <c r="Z895" s="33"/>
      <c r="AA895" s="33"/>
      <c r="AB895" s="33"/>
      <c r="AC895" s="33"/>
      <c r="AD895" s="33"/>
      <c r="AE895" s="33"/>
      <c r="AR895" s="189" t="s">
        <v>132</v>
      </c>
      <c r="AT895" s="189" t="s">
        <v>769</v>
      </c>
      <c r="AU895" s="189" t="s">
        <v>82</v>
      </c>
      <c r="AY895" s="16" t="s">
        <v>125</v>
      </c>
      <c r="BE895" s="190">
        <f>IF(N895="základní",J895,0)</f>
        <v>0</v>
      </c>
      <c r="BF895" s="190">
        <f>IF(N895="snížená",J895,0)</f>
        <v>0</v>
      </c>
      <c r="BG895" s="190">
        <f>IF(N895="zákl. přenesená",J895,0)</f>
        <v>0</v>
      </c>
      <c r="BH895" s="190">
        <f>IF(N895="sníž. přenesená",J895,0)</f>
        <v>0</v>
      </c>
      <c r="BI895" s="190">
        <f>IF(N895="nulová",J895,0)</f>
        <v>0</v>
      </c>
      <c r="BJ895" s="16" t="s">
        <v>82</v>
      </c>
      <c r="BK895" s="190">
        <f>ROUND(I895*H895,2)</f>
        <v>0</v>
      </c>
      <c r="BL895" s="16" t="s">
        <v>132</v>
      </c>
      <c r="BM895" s="189" t="s">
        <v>1719</v>
      </c>
    </row>
    <row r="896" spans="1:65" s="2" customFormat="1" ht="39">
      <c r="A896" s="33"/>
      <c r="B896" s="34"/>
      <c r="C896" s="35"/>
      <c r="D896" s="191" t="s">
        <v>134</v>
      </c>
      <c r="E896" s="35"/>
      <c r="F896" s="192" t="s">
        <v>1204</v>
      </c>
      <c r="G896" s="35"/>
      <c r="H896" s="35"/>
      <c r="I896" s="193"/>
      <c r="J896" s="35"/>
      <c r="K896" s="35"/>
      <c r="L896" s="38"/>
      <c r="M896" s="194"/>
      <c r="N896" s="195"/>
      <c r="O896" s="70"/>
      <c r="P896" s="70"/>
      <c r="Q896" s="70"/>
      <c r="R896" s="70"/>
      <c r="S896" s="70"/>
      <c r="T896" s="71"/>
      <c r="U896" s="33"/>
      <c r="V896" s="33"/>
      <c r="W896" s="33"/>
      <c r="X896" s="33"/>
      <c r="Y896" s="33"/>
      <c r="Z896" s="33"/>
      <c r="AA896" s="33"/>
      <c r="AB896" s="33"/>
      <c r="AC896" s="33"/>
      <c r="AD896" s="33"/>
      <c r="AE896" s="33"/>
      <c r="AT896" s="16" t="s">
        <v>134</v>
      </c>
      <c r="AU896" s="16" t="s">
        <v>82</v>
      </c>
    </row>
    <row r="897" spans="1:65" s="12" customFormat="1">
      <c r="B897" s="196"/>
      <c r="C897" s="197"/>
      <c r="D897" s="191" t="s">
        <v>135</v>
      </c>
      <c r="E897" s="198" t="s">
        <v>1</v>
      </c>
      <c r="F897" s="199" t="s">
        <v>1538</v>
      </c>
      <c r="G897" s="197"/>
      <c r="H897" s="198" t="s">
        <v>1</v>
      </c>
      <c r="I897" s="200"/>
      <c r="J897" s="197"/>
      <c r="K897" s="197"/>
      <c r="L897" s="201"/>
      <c r="M897" s="202"/>
      <c r="N897" s="203"/>
      <c r="O897" s="203"/>
      <c r="P897" s="203"/>
      <c r="Q897" s="203"/>
      <c r="R897" s="203"/>
      <c r="S897" s="203"/>
      <c r="T897" s="204"/>
      <c r="AT897" s="205" t="s">
        <v>135</v>
      </c>
      <c r="AU897" s="205" t="s">
        <v>82</v>
      </c>
      <c r="AV897" s="12" t="s">
        <v>82</v>
      </c>
      <c r="AW897" s="12" t="s">
        <v>30</v>
      </c>
      <c r="AX897" s="12" t="s">
        <v>74</v>
      </c>
      <c r="AY897" s="205" t="s">
        <v>125</v>
      </c>
    </row>
    <row r="898" spans="1:65" s="13" customFormat="1">
      <c r="B898" s="206"/>
      <c r="C898" s="207"/>
      <c r="D898" s="191" t="s">
        <v>135</v>
      </c>
      <c r="E898" s="208" t="s">
        <v>1</v>
      </c>
      <c r="F898" s="209" t="s">
        <v>1539</v>
      </c>
      <c r="G898" s="207"/>
      <c r="H898" s="210">
        <v>392</v>
      </c>
      <c r="I898" s="211"/>
      <c r="J898" s="207"/>
      <c r="K898" s="207"/>
      <c r="L898" s="212"/>
      <c r="M898" s="213"/>
      <c r="N898" s="214"/>
      <c r="O898" s="214"/>
      <c r="P898" s="214"/>
      <c r="Q898" s="214"/>
      <c r="R898" s="214"/>
      <c r="S898" s="214"/>
      <c r="T898" s="215"/>
      <c r="AT898" s="216" t="s">
        <v>135</v>
      </c>
      <c r="AU898" s="216" t="s">
        <v>82</v>
      </c>
      <c r="AV898" s="13" t="s">
        <v>84</v>
      </c>
      <c r="AW898" s="13" t="s">
        <v>30</v>
      </c>
      <c r="AX898" s="13" t="s">
        <v>74</v>
      </c>
      <c r="AY898" s="216" t="s">
        <v>125</v>
      </c>
    </row>
    <row r="899" spans="1:65" s="12" customFormat="1">
      <c r="B899" s="196"/>
      <c r="C899" s="197"/>
      <c r="D899" s="191" t="s">
        <v>135</v>
      </c>
      <c r="E899" s="198" t="s">
        <v>1</v>
      </c>
      <c r="F899" s="199" t="s">
        <v>1720</v>
      </c>
      <c r="G899" s="197"/>
      <c r="H899" s="198" t="s">
        <v>1</v>
      </c>
      <c r="I899" s="200"/>
      <c r="J899" s="197"/>
      <c r="K899" s="197"/>
      <c r="L899" s="201"/>
      <c r="M899" s="202"/>
      <c r="N899" s="203"/>
      <c r="O899" s="203"/>
      <c r="P899" s="203"/>
      <c r="Q899" s="203"/>
      <c r="R899" s="203"/>
      <c r="S899" s="203"/>
      <c r="T899" s="204"/>
      <c r="AT899" s="205" t="s">
        <v>135</v>
      </c>
      <c r="AU899" s="205" t="s">
        <v>82</v>
      </c>
      <c r="AV899" s="12" t="s">
        <v>82</v>
      </c>
      <c r="AW899" s="12" t="s">
        <v>30</v>
      </c>
      <c r="AX899" s="12" t="s">
        <v>74</v>
      </c>
      <c r="AY899" s="205" t="s">
        <v>125</v>
      </c>
    </row>
    <row r="900" spans="1:65" s="13" customFormat="1">
      <c r="B900" s="206"/>
      <c r="C900" s="207"/>
      <c r="D900" s="191" t="s">
        <v>135</v>
      </c>
      <c r="E900" s="208" t="s">
        <v>1</v>
      </c>
      <c r="F900" s="209" t="s">
        <v>1539</v>
      </c>
      <c r="G900" s="207"/>
      <c r="H900" s="210">
        <v>392</v>
      </c>
      <c r="I900" s="211"/>
      <c r="J900" s="207"/>
      <c r="K900" s="207"/>
      <c r="L900" s="212"/>
      <c r="M900" s="213"/>
      <c r="N900" s="214"/>
      <c r="O900" s="214"/>
      <c r="P900" s="214"/>
      <c r="Q900" s="214"/>
      <c r="R900" s="214"/>
      <c r="S900" s="214"/>
      <c r="T900" s="215"/>
      <c r="AT900" s="216" t="s">
        <v>135</v>
      </c>
      <c r="AU900" s="216" t="s">
        <v>82</v>
      </c>
      <c r="AV900" s="13" t="s">
        <v>84</v>
      </c>
      <c r="AW900" s="13" t="s">
        <v>30</v>
      </c>
      <c r="AX900" s="13" t="s">
        <v>74</v>
      </c>
      <c r="AY900" s="216" t="s">
        <v>125</v>
      </c>
    </row>
    <row r="901" spans="1:65" s="14" customFormat="1">
      <c r="B901" s="217"/>
      <c r="C901" s="218"/>
      <c r="D901" s="191" t="s">
        <v>135</v>
      </c>
      <c r="E901" s="219" t="s">
        <v>1</v>
      </c>
      <c r="F901" s="220" t="s">
        <v>138</v>
      </c>
      <c r="G901" s="218"/>
      <c r="H901" s="221">
        <v>784</v>
      </c>
      <c r="I901" s="222"/>
      <c r="J901" s="218"/>
      <c r="K901" s="218"/>
      <c r="L901" s="223"/>
      <c r="M901" s="224"/>
      <c r="N901" s="225"/>
      <c r="O901" s="225"/>
      <c r="P901" s="225"/>
      <c r="Q901" s="225"/>
      <c r="R901" s="225"/>
      <c r="S901" s="225"/>
      <c r="T901" s="226"/>
      <c r="AT901" s="227" t="s">
        <v>135</v>
      </c>
      <c r="AU901" s="227" t="s">
        <v>82</v>
      </c>
      <c r="AV901" s="14" t="s">
        <v>132</v>
      </c>
      <c r="AW901" s="14" t="s">
        <v>30</v>
      </c>
      <c r="AX901" s="14" t="s">
        <v>82</v>
      </c>
      <c r="AY901" s="227" t="s">
        <v>125</v>
      </c>
    </row>
    <row r="902" spans="1:65" s="2" customFormat="1" ht="21.75" customHeight="1">
      <c r="A902" s="33"/>
      <c r="B902" s="34"/>
      <c r="C902" s="228" t="s">
        <v>1721</v>
      </c>
      <c r="D902" s="228" t="s">
        <v>769</v>
      </c>
      <c r="E902" s="229" t="s">
        <v>1206</v>
      </c>
      <c r="F902" s="230" t="s">
        <v>1207</v>
      </c>
      <c r="G902" s="231" t="s">
        <v>129</v>
      </c>
      <c r="H902" s="232">
        <v>784</v>
      </c>
      <c r="I902" s="233"/>
      <c r="J902" s="234">
        <f>ROUND(I902*H902,2)</f>
        <v>0</v>
      </c>
      <c r="K902" s="230" t="s">
        <v>130</v>
      </c>
      <c r="L902" s="38"/>
      <c r="M902" s="235" t="s">
        <v>1</v>
      </c>
      <c r="N902" s="236" t="s">
        <v>39</v>
      </c>
      <c r="O902" s="70"/>
      <c r="P902" s="187">
        <f>O902*H902</f>
        <v>0</v>
      </c>
      <c r="Q902" s="187">
        <v>0</v>
      </c>
      <c r="R902" s="187">
        <f>Q902*H902</f>
        <v>0</v>
      </c>
      <c r="S902" s="187">
        <v>0</v>
      </c>
      <c r="T902" s="188">
        <f>S902*H902</f>
        <v>0</v>
      </c>
      <c r="U902" s="33"/>
      <c r="V902" s="33"/>
      <c r="W902" s="33"/>
      <c r="X902" s="33"/>
      <c r="Y902" s="33"/>
      <c r="Z902" s="33"/>
      <c r="AA902" s="33"/>
      <c r="AB902" s="33"/>
      <c r="AC902" s="33"/>
      <c r="AD902" s="33"/>
      <c r="AE902" s="33"/>
      <c r="AR902" s="189" t="s">
        <v>132</v>
      </c>
      <c r="AT902" s="189" t="s">
        <v>769</v>
      </c>
      <c r="AU902" s="189" t="s">
        <v>82</v>
      </c>
      <c r="AY902" s="16" t="s">
        <v>125</v>
      </c>
      <c r="BE902" s="190">
        <f>IF(N902="základní",J902,0)</f>
        <v>0</v>
      </c>
      <c r="BF902" s="190">
        <f>IF(N902="snížená",J902,0)</f>
        <v>0</v>
      </c>
      <c r="BG902" s="190">
        <f>IF(N902="zákl. přenesená",J902,0)</f>
        <v>0</v>
      </c>
      <c r="BH902" s="190">
        <f>IF(N902="sníž. přenesená",J902,0)</f>
        <v>0</v>
      </c>
      <c r="BI902" s="190">
        <f>IF(N902="nulová",J902,0)</f>
        <v>0</v>
      </c>
      <c r="BJ902" s="16" t="s">
        <v>82</v>
      </c>
      <c r="BK902" s="190">
        <f>ROUND(I902*H902,2)</f>
        <v>0</v>
      </c>
      <c r="BL902" s="16" t="s">
        <v>132</v>
      </c>
      <c r="BM902" s="189" t="s">
        <v>1722</v>
      </c>
    </row>
    <row r="903" spans="1:65" s="2" customFormat="1" ht="39">
      <c r="A903" s="33"/>
      <c r="B903" s="34"/>
      <c r="C903" s="35"/>
      <c r="D903" s="191" t="s">
        <v>134</v>
      </c>
      <c r="E903" s="35"/>
      <c r="F903" s="192" t="s">
        <v>1209</v>
      </c>
      <c r="G903" s="35"/>
      <c r="H903" s="35"/>
      <c r="I903" s="193"/>
      <c r="J903" s="35"/>
      <c r="K903" s="35"/>
      <c r="L903" s="38"/>
      <c r="M903" s="194"/>
      <c r="N903" s="195"/>
      <c r="O903" s="70"/>
      <c r="P903" s="70"/>
      <c r="Q903" s="70"/>
      <c r="R903" s="70"/>
      <c r="S903" s="70"/>
      <c r="T903" s="71"/>
      <c r="U903" s="33"/>
      <c r="V903" s="33"/>
      <c r="W903" s="33"/>
      <c r="X903" s="33"/>
      <c r="Y903" s="33"/>
      <c r="Z903" s="33"/>
      <c r="AA903" s="33"/>
      <c r="AB903" s="33"/>
      <c r="AC903" s="33"/>
      <c r="AD903" s="33"/>
      <c r="AE903" s="33"/>
      <c r="AT903" s="16" t="s">
        <v>134</v>
      </c>
      <c r="AU903" s="16" t="s">
        <v>82</v>
      </c>
    </row>
    <row r="904" spans="1:65" s="12" customFormat="1">
      <c r="B904" s="196"/>
      <c r="C904" s="197"/>
      <c r="D904" s="191" t="s">
        <v>135</v>
      </c>
      <c r="E904" s="198" t="s">
        <v>1</v>
      </c>
      <c r="F904" s="199" t="s">
        <v>1538</v>
      </c>
      <c r="G904" s="197"/>
      <c r="H904" s="198" t="s">
        <v>1</v>
      </c>
      <c r="I904" s="200"/>
      <c r="J904" s="197"/>
      <c r="K904" s="197"/>
      <c r="L904" s="201"/>
      <c r="M904" s="202"/>
      <c r="N904" s="203"/>
      <c r="O904" s="203"/>
      <c r="P904" s="203"/>
      <c r="Q904" s="203"/>
      <c r="R904" s="203"/>
      <c r="S904" s="203"/>
      <c r="T904" s="204"/>
      <c r="AT904" s="205" t="s">
        <v>135</v>
      </c>
      <c r="AU904" s="205" t="s">
        <v>82</v>
      </c>
      <c r="AV904" s="12" t="s">
        <v>82</v>
      </c>
      <c r="AW904" s="12" t="s">
        <v>30</v>
      </c>
      <c r="AX904" s="12" t="s">
        <v>74</v>
      </c>
      <c r="AY904" s="205" t="s">
        <v>125</v>
      </c>
    </row>
    <row r="905" spans="1:65" s="13" customFormat="1">
      <c r="B905" s="206"/>
      <c r="C905" s="207"/>
      <c r="D905" s="191" t="s">
        <v>135</v>
      </c>
      <c r="E905" s="208" t="s">
        <v>1</v>
      </c>
      <c r="F905" s="209" t="s">
        <v>1539</v>
      </c>
      <c r="G905" s="207"/>
      <c r="H905" s="210">
        <v>392</v>
      </c>
      <c r="I905" s="211"/>
      <c r="J905" s="207"/>
      <c r="K905" s="207"/>
      <c r="L905" s="212"/>
      <c r="M905" s="213"/>
      <c r="N905" s="214"/>
      <c r="O905" s="214"/>
      <c r="P905" s="214"/>
      <c r="Q905" s="214"/>
      <c r="R905" s="214"/>
      <c r="S905" s="214"/>
      <c r="T905" s="215"/>
      <c r="AT905" s="216" t="s">
        <v>135</v>
      </c>
      <c r="AU905" s="216" t="s">
        <v>82</v>
      </c>
      <c r="AV905" s="13" t="s">
        <v>84</v>
      </c>
      <c r="AW905" s="13" t="s">
        <v>30</v>
      </c>
      <c r="AX905" s="13" t="s">
        <v>74</v>
      </c>
      <c r="AY905" s="216" t="s">
        <v>125</v>
      </c>
    </row>
    <row r="906" spans="1:65" s="12" customFormat="1">
      <c r="B906" s="196"/>
      <c r="C906" s="197"/>
      <c r="D906" s="191" t="s">
        <v>135</v>
      </c>
      <c r="E906" s="198" t="s">
        <v>1</v>
      </c>
      <c r="F906" s="199" t="s">
        <v>1720</v>
      </c>
      <c r="G906" s="197"/>
      <c r="H906" s="198" t="s">
        <v>1</v>
      </c>
      <c r="I906" s="200"/>
      <c r="J906" s="197"/>
      <c r="K906" s="197"/>
      <c r="L906" s="201"/>
      <c r="M906" s="202"/>
      <c r="N906" s="203"/>
      <c r="O906" s="203"/>
      <c r="P906" s="203"/>
      <c r="Q906" s="203"/>
      <c r="R906" s="203"/>
      <c r="S906" s="203"/>
      <c r="T906" s="204"/>
      <c r="AT906" s="205" t="s">
        <v>135</v>
      </c>
      <c r="AU906" s="205" t="s">
        <v>82</v>
      </c>
      <c r="AV906" s="12" t="s">
        <v>82</v>
      </c>
      <c r="AW906" s="12" t="s">
        <v>30</v>
      </c>
      <c r="AX906" s="12" t="s">
        <v>74</v>
      </c>
      <c r="AY906" s="205" t="s">
        <v>125</v>
      </c>
    </row>
    <row r="907" spans="1:65" s="13" customFormat="1">
      <c r="B907" s="206"/>
      <c r="C907" s="207"/>
      <c r="D907" s="191" t="s">
        <v>135</v>
      </c>
      <c r="E907" s="208" t="s">
        <v>1</v>
      </c>
      <c r="F907" s="209" t="s">
        <v>1539</v>
      </c>
      <c r="G907" s="207"/>
      <c r="H907" s="210">
        <v>392</v>
      </c>
      <c r="I907" s="211"/>
      <c r="J907" s="207"/>
      <c r="K907" s="207"/>
      <c r="L907" s="212"/>
      <c r="M907" s="213"/>
      <c r="N907" s="214"/>
      <c r="O907" s="214"/>
      <c r="P907" s="214"/>
      <c r="Q907" s="214"/>
      <c r="R907" s="214"/>
      <c r="S907" s="214"/>
      <c r="T907" s="215"/>
      <c r="AT907" s="216" t="s">
        <v>135</v>
      </c>
      <c r="AU907" s="216" t="s">
        <v>82</v>
      </c>
      <c r="AV907" s="13" t="s">
        <v>84</v>
      </c>
      <c r="AW907" s="13" t="s">
        <v>30</v>
      </c>
      <c r="AX907" s="13" t="s">
        <v>74</v>
      </c>
      <c r="AY907" s="216" t="s">
        <v>125</v>
      </c>
    </row>
    <row r="908" spans="1:65" s="14" customFormat="1">
      <c r="B908" s="217"/>
      <c r="C908" s="218"/>
      <c r="D908" s="191" t="s">
        <v>135</v>
      </c>
      <c r="E908" s="219" t="s">
        <v>1</v>
      </c>
      <c r="F908" s="220" t="s">
        <v>138</v>
      </c>
      <c r="G908" s="218"/>
      <c r="H908" s="221">
        <v>784</v>
      </c>
      <c r="I908" s="222"/>
      <c r="J908" s="218"/>
      <c r="K908" s="218"/>
      <c r="L908" s="223"/>
      <c r="M908" s="224"/>
      <c r="N908" s="225"/>
      <c r="O908" s="225"/>
      <c r="P908" s="225"/>
      <c r="Q908" s="225"/>
      <c r="R908" s="225"/>
      <c r="S908" s="225"/>
      <c r="T908" s="226"/>
      <c r="AT908" s="227" t="s">
        <v>135</v>
      </c>
      <c r="AU908" s="227" t="s">
        <v>82</v>
      </c>
      <c r="AV908" s="14" t="s">
        <v>132</v>
      </c>
      <c r="AW908" s="14" t="s">
        <v>30</v>
      </c>
      <c r="AX908" s="14" t="s">
        <v>82</v>
      </c>
      <c r="AY908" s="227" t="s">
        <v>125</v>
      </c>
    </row>
    <row r="909" spans="1:65" s="2" customFormat="1" ht="21.75" customHeight="1">
      <c r="A909" s="33"/>
      <c r="B909" s="34"/>
      <c r="C909" s="228" t="s">
        <v>704</v>
      </c>
      <c r="D909" s="228" t="s">
        <v>769</v>
      </c>
      <c r="E909" s="229" t="s">
        <v>1723</v>
      </c>
      <c r="F909" s="230" t="s">
        <v>1724</v>
      </c>
      <c r="G909" s="231" t="s">
        <v>129</v>
      </c>
      <c r="H909" s="232">
        <v>10</v>
      </c>
      <c r="I909" s="233"/>
      <c r="J909" s="234">
        <f>ROUND(I909*H909,2)</f>
        <v>0</v>
      </c>
      <c r="K909" s="230" t="s">
        <v>130</v>
      </c>
      <c r="L909" s="38"/>
      <c r="M909" s="235" t="s">
        <v>1</v>
      </c>
      <c r="N909" s="236" t="s">
        <v>39</v>
      </c>
      <c r="O909" s="70"/>
      <c r="P909" s="187">
        <f>O909*H909</f>
        <v>0</v>
      </c>
      <c r="Q909" s="187">
        <v>0</v>
      </c>
      <c r="R909" s="187">
        <f>Q909*H909</f>
        <v>0</v>
      </c>
      <c r="S909" s="187">
        <v>0</v>
      </c>
      <c r="T909" s="188">
        <f>S909*H909</f>
        <v>0</v>
      </c>
      <c r="U909" s="33"/>
      <c r="V909" s="33"/>
      <c r="W909" s="33"/>
      <c r="X909" s="33"/>
      <c r="Y909" s="33"/>
      <c r="Z909" s="33"/>
      <c r="AA909" s="33"/>
      <c r="AB909" s="33"/>
      <c r="AC909" s="33"/>
      <c r="AD909" s="33"/>
      <c r="AE909" s="33"/>
      <c r="AR909" s="189" t="s">
        <v>132</v>
      </c>
      <c r="AT909" s="189" t="s">
        <v>769</v>
      </c>
      <c r="AU909" s="189" t="s">
        <v>82</v>
      </c>
      <c r="AY909" s="16" t="s">
        <v>125</v>
      </c>
      <c r="BE909" s="190">
        <f>IF(N909="základní",J909,0)</f>
        <v>0</v>
      </c>
      <c r="BF909" s="190">
        <f>IF(N909="snížená",J909,0)</f>
        <v>0</v>
      </c>
      <c r="BG909" s="190">
        <f>IF(N909="zákl. přenesená",J909,0)</f>
        <v>0</v>
      </c>
      <c r="BH909" s="190">
        <f>IF(N909="sníž. přenesená",J909,0)</f>
        <v>0</v>
      </c>
      <c r="BI909" s="190">
        <f>IF(N909="nulová",J909,0)</f>
        <v>0</v>
      </c>
      <c r="BJ909" s="16" t="s">
        <v>82</v>
      </c>
      <c r="BK909" s="190">
        <f>ROUND(I909*H909,2)</f>
        <v>0</v>
      </c>
      <c r="BL909" s="16" t="s">
        <v>132</v>
      </c>
      <c r="BM909" s="189" t="s">
        <v>1725</v>
      </c>
    </row>
    <row r="910" spans="1:65" s="2" customFormat="1" ht="19.5">
      <c r="A910" s="33"/>
      <c r="B910" s="34"/>
      <c r="C910" s="35"/>
      <c r="D910" s="191" t="s">
        <v>134</v>
      </c>
      <c r="E910" s="35"/>
      <c r="F910" s="192" t="s">
        <v>1726</v>
      </c>
      <c r="G910" s="35"/>
      <c r="H910" s="35"/>
      <c r="I910" s="193"/>
      <c r="J910" s="35"/>
      <c r="K910" s="35"/>
      <c r="L910" s="38"/>
      <c r="M910" s="194"/>
      <c r="N910" s="195"/>
      <c r="O910" s="70"/>
      <c r="P910" s="70"/>
      <c r="Q910" s="70"/>
      <c r="R910" s="70"/>
      <c r="S910" s="70"/>
      <c r="T910" s="71"/>
      <c r="U910" s="33"/>
      <c r="V910" s="33"/>
      <c r="W910" s="33"/>
      <c r="X910" s="33"/>
      <c r="Y910" s="33"/>
      <c r="Z910" s="33"/>
      <c r="AA910" s="33"/>
      <c r="AB910" s="33"/>
      <c r="AC910" s="33"/>
      <c r="AD910" s="33"/>
      <c r="AE910" s="33"/>
      <c r="AT910" s="16" t="s">
        <v>134</v>
      </c>
      <c r="AU910" s="16" t="s">
        <v>82</v>
      </c>
    </row>
    <row r="911" spans="1:65" s="12" customFormat="1">
      <c r="B911" s="196"/>
      <c r="C911" s="197"/>
      <c r="D911" s="191" t="s">
        <v>135</v>
      </c>
      <c r="E911" s="198" t="s">
        <v>1</v>
      </c>
      <c r="F911" s="199" t="s">
        <v>1727</v>
      </c>
      <c r="G911" s="197"/>
      <c r="H911" s="198" t="s">
        <v>1</v>
      </c>
      <c r="I911" s="200"/>
      <c r="J911" s="197"/>
      <c r="K911" s="197"/>
      <c r="L911" s="201"/>
      <c r="M911" s="202"/>
      <c r="N911" s="203"/>
      <c r="O911" s="203"/>
      <c r="P911" s="203"/>
      <c r="Q911" s="203"/>
      <c r="R911" s="203"/>
      <c r="S911" s="203"/>
      <c r="T911" s="204"/>
      <c r="AT911" s="205" t="s">
        <v>135</v>
      </c>
      <c r="AU911" s="205" t="s">
        <v>82</v>
      </c>
      <c r="AV911" s="12" t="s">
        <v>82</v>
      </c>
      <c r="AW911" s="12" t="s">
        <v>30</v>
      </c>
      <c r="AX911" s="12" t="s">
        <v>74</v>
      </c>
      <c r="AY911" s="205" t="s">
        <v>125</v>
      </c>
    </row>
    <row r="912" spans="1:65" s="13" customFormat="1">
      <c r="B912" s="206"/>
      <c r="C912" s="207"/>
      <c r="D912" s="191" t="s">
        <v>135</v>
      </c>
      <c r="E912" s="208" t="s">
        <v>1</v>
      </c>
      <c r="F912" s="209" t="s">
        <v>198</v>
      </c>
      <c r="G912" s="207"/>
      <c r="H912" s="210">
        <v>10</v>
      </c>
      <c r="I912" s="211"/>
      <c r="J912" s="207"/>
      <c r="K912" s="207"/>
      <c r="L912" s="212"/>
      <c r="M912" s="213"/>
      <c r="N912" s="214"/>
      <c r="O912" s="214"/>
      <c r="P912" s="214"/>
      <c r="Q912" s="214"/>
      <c r="R912" s="214"/>
      <c r="S912" s="214"/>
      <c r="T912" s="215"/>
      <c r="AT912" s="216" t="s">
        <v>135</v>
      </c>
      <c r="AU912" s="216" t="s">
        <v>82</v>
      </c>
      <c r="AV912" s="13" t="s">
        <v>84</v>
      </c>
      <c r="AW912" s="13" t="s">
        <v>30</v>
      </c>
      <c r="AX912" s="13" t="s">
        <v>74</v>
      </c>
      <c r="AY912" s="216" t="s">
        <v>125</v>
      </c>
    </row>
    <row r="913" spans="1:65" s="14" customFormat="1">
      <c r="B913" s="217"/>
      <c r="C913" s="218"/>
      <c r="D913" s="191" t="s">
        <v>135</v>
      </c>
      <c r="E913" s="219" t="s">
        <v>1</v>
      </c>
      <c r="F913" s="220" t="s">
        <v>138</v>
      </c>
      <c r="G913" s="218"/>
      <c r="H913" s="221">
        <v>10</v>
      </c>
      <c r="I913" s="222"/>
      <c r="J913" s="218"/>
      <c r="K913" s="218"/>
      <c r="L913" s="223"/>
      <c r="M913" s="224"/>
      <c r="N913" s="225"/>
      <c r="O913" s="225"/>
      <c r="P913" s="225"/>
      <c r="Q913" s="225"/>
      <c r="R913" s="225"/>
      <c r="S913" s="225"/>
      <c r="T913" s="226"/>
      <c r="AT913" s="227" t="s">
        <v>135</v>
      </c>
      <c r="AU913" s="227" t="s">
        <v>82</v>
      </c>
      <c r="AV913" s="14" t="s">
        <v>132</v>
      </c>
      <c r="AW913" s="14" t="s">
        <v>30</v>
      </c>
      <c r="AX913" s="14" t="s">
        <v>82</v>
      </c>
      <c r="AY913" s="227" t="s">
        <v>125</v>
      </c>
    </row>
    <row r="914" spans="1:65" s="2" customFormat="1" ht="24.2" customHeight="1">
      <c r="A914" s="33"/>
      <c r="B914" s="34"/>
      <c r="C914" s="228" t="s">
        <v>709</v>
      </c>
      <c r="D914" s="228" t="s">
        <v>769</v>
      </c>
      <c r="E914" s="229" t="s">
        <v>1211</v>
      </c>
      <c r="F914" s="230" t="s">
        <v>1212</v>
      </c>
      <c r="G914" s="231" t="s">
        <v>727</v>
      </c>
      <c r="H914" s="232">
        <v>39.1</v>
      </c>
      <c r="I914" s="233"/>
      <c r="J914" s="234">
        <f>ROUND(I914*H914,2)</f>
        <v>0</v>
      </c>
      <c r="K914" s="230" t="s">
        <v>130</v>
      </c>
      <c r="L914" s="38"/>
      <c r="M914" s="235" t="s">
        <v>1</v>
      </c>
      <c r="N914" s="236" t="s">
        <v>39</v>
      </c>
      <c r="O914" s="70"/>
      <c r="P914" s="187">
        <f>O914*H914</f>
        <v>0</v>
      </c>
      <c r="Q914" s="187">
        <v>0</v>
      </c>
      <c r="R914" s="187">
        <f>Q914*H914</f>
        <v>0</v>
      </c>
      <c r="S914" s="187">
        <v>0</v>
      </c>
      <c r="T914" s="188">
        <f>S914*H914</f>
        <v>0</v>
      </c>
      <c r="U914" s="33"/>
      <c r="V914" s="33"/>
      <c r="W914" s="33"/>
      <c r="X914" s="33"/>
      <c r="Y914" s="33"/>
      <c r="Z914" s="33"/>
      <c r="AA914" s="33"/>
      <c r="AB914" s="33"/>
      <c r="AC914" s="33"/>
      <c r="AD914" s="33"/>
      <c r="AE914" s="33"/>
      <c r="AR914" s="189" t="s">
        <v>132</v>
      </c>
      <c r="AT914" s="189" t="s">
        <v>769</v>
      </c>
      <c r="AU914" s="189" t="s">
        <v>82</v>
      </c>
      <c r="AY914" s="16" t="s">
        <v>125</v>
      </c>
      <c r="BE914" s="190">
        <f>IF(N914="základní",J914,0)</f>
        <v>0</v>
      </c>
      <c r="BF914" s="190">
        <f>IF(N914="snížená",J914,0)</f>
        <v>0</v>
      </c>
      <c r="BG914" s="190">
        <f>IF(N914="zákl. přenesená",J914,0)</f>
        <v>0</v>
      </c>
      <c r="BH914" s="190">
        <f>IF(N914="sníž. přenesená",J914,0)</f>
        <v>0</v>
      </c>
      <c r="BI914" s="190">
        <f>IF(N914="nulová",J914,0)</f>
        <v>0</v>
      </c>
      <c r="BJ914" s="16" t="s">
        <v>82</v>
      </c>
      <c r="BK914" s="190">
        <f>ROUND(I914*H914,2)</f>
        <v>0</v>
      </c>
      <c r="BL914" s="16" t="s">
        <v>132</v>
      </c>
      <c r="BM914" s="189" t="s">
        <v>1728</v>
      </c>
    </row>
    <row r="915" spans="1:65" s="2" customFormat="1" ht="48.75">
      <c r="A915" s="33"/>
      <c r="B915" s="34"/>
      <c r="C915" s="35"/>
      <c r="D915" s="191" t="s">
        <v>134</v>
      </c>
      <c r="E915" s="35"/>
      <c r="F915" s="192" t="s">
        <v>1214</v>
      </c>
      <c r="G915" s="35"/>
      <c r="H915" s="35"/>
      <c r="I915" s="193"/>
      <c r="J915" s="35"/>
      <c r="K915" s="35"/>
      <c r="L915" s="38"/>
      <c r="M915" s="194"/>
      <c r="N915" s="195"/>
      <c r="O915" s="70"/>
      <c r="P915" s="70"/>
      <c r="Q915" s="70"/>
      <c r="R915" s="70"/>
      <c r="S915" s="70"/>
      <c r="T915" s="71"/>
      <c r="U915" s="33"/>
      <c r="V915" s="33"/>
      <c r="W915" s="33"/>
      <c r="X915" s="33"/>
      <c r="Y915" s="33"/>
      <c r="Z915" s="33"/>
      <c r="AA915" s="33"/>
      <c r="AB915" s="33"/>
      <c r="AC915" s="33"/>
      <c r="AD915" s="33"/>
      <c r="AE915" s="33"/>
      <c r="AT915" s="16" t="s">
        <v>134</v>
      </c>
      <c r="AU915" s="16" t="s">
        <v>82</v>
      </c>
    </row>
    <row r="916" spans="1:65" s="12" customFormat="1">
      <c r="B916" s="196"/>
      <c r="C916" s="197"/>
      <c r="D916" s="191" t="s">
        <v>135</v>
      </c>
      <c r="E916" s="198" t="s">
        <v>1</v>
      </c>
      <c r="F916" s="199" t="s">
        <v>1511</v>
      </c>
      <c r="G916" s="197"/>
      <c r="H916" s="198" t="s">
        <v>1</v>
      </c>
      <c r="I916" s="200"/>
      <c r="J916" s="197"/>
      <c r="K916" s="197"/>
      <c r="L916" s="201"/>
      <c r="M916" s="202"/>
      <c r="N916" s="203"/>
      <c r="O916" s="203"/>
      <c r="P916" s="203"/>
      <c r="Q916" s="203"/>
      <c r="R916" s="203"/>
      <c r="S916" s="203"/>
      <c r="T916" s="204"/>
      <c r="AT916" s="205" t="s">
        <v>135</v>
      </c>
      <c r="AU916" s="205" t="s">
        <v>82</v>
      </c>
      <c r="AV916" s="12" t="s">
        <v>82</v>
      </c>
      <c r="AW916" s="12" t="s">
        <v>30</v>
      </c>
      <c r="AX916" s="12" t="s">
        <v>74</v>
      </c>
      <c r="AY916" s="205" t="s">
        <v>125</v>
      </c>
    </row>
    <row r="917" spans="1:65" s="13" customFormat="1">
      <c r="B917" s="206"/>
      <c r="C917" s="207"/>
      <c r="D917" s="191" t="s">
        <v>135</v>
      </c>
      <c r="E917" s="208" t="s">
        <v>1</v>
      </c>
      <c r="F917" s="209" t="s">
        <v>1729</v>
      </c>
      <c r="G917" s="207"/>
      <c r="H917" s="210">
        <v>39.1</v>
      </c>
      <c r="I917" s="211"/>
      <c r="J917" s="207"/>
      <c r="K917" s="207"/>
      <c r="L917" s="212"/>
      <c r="M917" s="213"/>
      <c r="N917" s="214"/>
      <c r="O917" s="214"/>
      <c r="P917" s="214"/>
      <c r="Q917" s="214"/>
      <c r="R917" s="214"/>
      <c r="S917" s="214"/>
      <c r="T917" s="215"/>
      <c r="AT917" s="216" t="s">
        <v>135</v>
      </c>
      <c r="AU917" s="216" t="s">
        <v>82</v>
      </c>
      <c r="AV917" s="13" t="s">
        <v>84</v>
      </c>
      <c r="AW917" s="13" t="s">
        <v>30</v>
      </c>
      <c r="AX917" s="13" t="s">
        <v>74</v>
      </c>
      <c r="AY917" s="216" t="s">
        <v>125</v>
      </c>
    </row>
    <row r="918" spans="1:65" s="14" customFormat="1">
      <c r="B918" s="217"/>
      <c r="C918" s="218"/>
      <c r="D918" s="191" t="s">
        <v>135</v>
      </c>
      <c r="E918" s="219" t="s">
        <v>1</v>
      </c>
      <c r="F918" s="220" t="s">
        <v>138</v>
      </c>
      <c r="G918" s="218"/>
      <c r="H918" s="221">
        <v>39.1</v>
      </c>
      <c r="I918" s="222"/>
      <c r="J918" s="218"/>
      <c r="K918" s="218"/>
      <c r="L918" s="223"/>
      <c r="M918" s="224"/>
      <c r="N918" s="225"/>
      <c r="O918" s="225"/>
      <c r="P918" s="225"/>
      <c r="Q918" s="225"/>
      <c r="R918" s="225"/>
      <c r="S918" s="225"/>
      <c r="T918" s="226"/>
      <c r="AT918" s="227" t="s">
        <v>135</v>
      </c>
      <c r="AU918" s="227" t="s">
        <v>82</v>
      </c>
      <c r="AV918" s="14" t="s">
        <v>132</v>
      </c>
      <c r="AW918" s="14" t="s">
        <v>30</v>
      </c>
      <c r="AX918" s="14" t="s">
        <v>82</v>
      </c>
      <c r="AY918" s="227" t="s">
        <v>125</v>
      </c>
    </row>
    <row r="919" spans="1:65" s="2" customFormat="1" ht="21.75" customHeight="1">
      <c r="A919" s="33"/>
      <c r="B919" s="34"/>
      <c r="C919" s="228" t="s">
        <v>714</v>
      </c>
      <c r="D919" s="228" t="s">
        <v>769</v>
      </c>
      <c r="E919" s="229" t="s">
        <v>1218</v>
      </c>
      <c r="F919" s="230" t="s">
        <v>1219</v>
      </c>
      <c r="G919" s="231" t="s">
        <v>727</v>
      </c>
      <c r="H919" s="232">
        <v>39.1</v>
      </c>
      <c r="I919" s="233"/>
      <c r="J919" s="234">
        <f>ROUND(I919*H919,2)</f>
        <v>0</v>
      </c>
      <c r="K919" s="230" t="s">
        <v>130</v>
      </c>
      <c r="L919" s="38"/>
      <c r="M919" s="235" t="s">
        <v>1</v>
      </c>
      <c r="N919" s="236" t="s">
        <v>39</v>
      </c>
      <c r="O919" s="70"/>
      <c r="P919" s="187">
        <f>O919*H919</f>
        <v>0</v>
      </c>
      <c r="Q919" s="187">
        <v>0</v>
      </c>
      <c r="R919" s="187">
        <f>Q919*H919</f>
        <v>0</v>
      </c>
      <c r="S919" s="187">
        <v>0</v>
      </c>
      <c r="T919" s="188">
        <f>S919*H919</f>
        <v>0</v>
      </c>
      <c r="U919" s="33"/>
      <c r="V919" s="33"/>
      <c r="W919" s="33"/>
      <c r="X919" s="33"/>
      <c r="Y919" s="33"/>
      <c r="Z919" s="33"/>
      <c r="AA919" s="33"/>
      <c r="AB919" s="33"/>
      <c r="AC919" s="33"/>
      <c r="AD919" s="33"/>
      <c r="AE919" s="33"/>
      <c r="AR919" s="189" t="s">
        <v>132</v>
      </c>
      <c r="AT919" s="189" t="s">
        <v>769</v>
      </c>
      <c r="AU919" s="189" t="s">
        <v>82</v>
      </c>
      <c r="AY919" s="16" t="s">
        <v>125</v>
      </c>
      <c r="BE919" s="190">
        <f>IF(N919="základní",J919,0)</f>
        <v>0</v>
      </c>
      <c r="BF919" s="190">
        <f>IF(N919="snížená",J919,0)</f>
        <v>0</v>
      </c>
      <c r="BG919" s="190">
        <f>IF(N919="zákl. přenesená",J919,0)</f>
        <v>0</v>
      </c>
      <c r="BH919" s="190">
        <f>IF(N919="sníž. přenesená",J919,0)</f>
        <v>0</v>
      </c>
      <c r="BI919" s="190">
        <f>IF(N919="nulová",J919,0)</f>
        <v>0</v>
      </c>
      <c r="BJ919" s="16" t="s">
        <v>82</v>
      </c>
      <c r="BK919" s="190">
        <f>ROUND(I919*H919,2)</f>
        <v>0</v>
      </c>
      <c r="BL919" s="16" t="s">
        <v>132</v>
      </c>
      <c r="BM919" s="189" t="s">
        <v>1730</v>
      </c>
    </row>
    <row r="920" spans="1:65" s="2" customFormat="1" ht="48.75">
      <c r="A920" s="33"/>
      <c r="B920" s="34"/>
      <c r="C920" s="35"/>
      <c r="D920" s="191" t="s">
        <v>134</v>
      </c>
      <c r="E920" s="35"/>
      <c r="F920" s="192" t="s">
        <v>1221</v>
      </c>
      <c r="G920" s="35"/>
      <c r="H920" s="35"/>
      <c r="I920" s="193"/>
      <c r="J920" s="35"/>
      <c r="K920" s="35"/>
      <c r="L920" s="38"/>
      <c r="M920" s="194"/>
      <c r="N920" s="195"/>
      <c r="O920" s="70"/>
      <c r="P920" s="70"/>
      <c r="Q920" s="70"/>
      <c r="R920" s="70"/>
      <c r="S920" s="70"/>
      <c r="T920" s="71"/>
      <c r="U920" s="33"/>
      <c r="V920" s="33"/>
      <c r="W920" s="33"/>
      <c r="X920" s="33"/>
      <c r="Y920" s="33"/>
      <c r="Z920" s="33"/>
      <c r="AA920" s="33"/>
      <c r="AB920" s="33"/>
      <c r="AC920" s="33"/>
      <c r="AD920" s="33"/>
      <c r="AE920" s="33"/>
      <c r="AT920" s="16" t="s">
        <v>134</v>
      </c>
      <c r="AU920" s="16" t="s">
        <v>82</v>
      </c>
    </row>
    <row r="921" spans="1:65" s="12" customFormat="1">
      <c r="B921" s="196"/>
      <c r="C921" s="197"/>
      <c r="D921" s="191" t="s">
        <v>135</v>
      </c>
      <c r="E921" s="198" t="s">
        <v>1</v>
      </c>
      <c r="F921" s="199" t="s">
        <v>1511</v>
      </c>
      <c r="G921" s="197"/>
      <c r="H921" s="198" t="s">
        <v>1</v>
      </c>
      <c r="I921" s="200"/>
      <c r="J921" s="197"/>
      <c r="K921" s="197"/>
      <c r="L921" s="201"/>
      <c r="M921" s="202"/>
      <c r="N921" s="203"/>
      <c r="O921" s="203"/>
      <c r="P921" s="203"/>
      <c r="Q921" s="203"/>
      <c r="R921" s="203"/>
      <c r="S921" s="203"/>
      <c r="T921" s="204"/>
      <c r="AT921" s="205" t="s">
        <v>135</v>
      </c>
      <c r="AU921" s="205" t="s">
        <v>82</v>
      </c>
      <c r="AV921" s="12" t="s">
        <v>82</v>
      </c>
      <c r="AW921" s="12" t="s">
        <v>30</v>
      </c>
      <c r="AX921" s="12" t="s">
        <v>74</v>
      </c>
      <c r="AY921" s="205" t="s">
        <v>125</v>
      </c>
    </row>
    <row r="922" spans="1:65" s="13" customFormat="1">
      <c r="B922" s="206"/>
      <c r="C922" s="207"/>
      <c r="D922" s="191" t="s">
        <v>135</v>
      </c>
      <c r="E922" s="208" t="s">
        <v>1</v>
      </c>
      <c r="F922" s="209" t="s">
        <v>1729</v>
      </c>
      <c r="G922" s="207"/>
      <c r="H922" s="210">
        <v>39.1</v>
      </c>
      <c r="I922" s="211"/>
      <c r="J922" s="207"/>
      <c r="K922" s="207"/>
      <c r="L922" s="212"/>
      <c r="M922" s="213"/>
      <c r="N922" s="214"/>
      <c r="O922" s="214"/>
      <c r="P922" s="214"/>
      <c r="Q922" s="214"/>
      <c r="R922" s="214"/>
      <c r="S922" s="214"/>
      <c r="T922" s="215"/>
      <c r="AT922" s="216" t="s">
        <v>135</v>
      </c>
      <c r="AU922" s="216" t="s">
        <v>82</v>
      </c>
      <c r="AV922" s="13" t="s">
        <v>84</v>
      </c>
      <c r="AW922" s="13" t="s">
        <v>30</v>
      </c>
      <c r="AX922" s="13" t="s">
        <v>74</v>
      </c>
      <c r="AY922" s="216" t="s">
        <v>125</v>
      </c>
    </row>
    <row r="923" spans="1:65" s="14" customFormat="1">
      <c r="B923" s="217"/>
      <c r="C923" s="218"/>
      <c r="D923" s="191" t="s">
        <v>135</v>
      </c>
      <c r="E923" s="219" t="s">
        <v>1</v>
      </c>
      <c r="F923" s="220" t="s">
        <v>138</v>
      </c>
      <c r="G923" s="218"/>
      <c r="H923" s="221">
        <v>39.1</v>
      </c>
      <c r="I923" s="222"/>
      <c r="J923" s="218"/>
      <c r="K923" s="218"/>
      <c r="L923" s="223"/>
      <c r="M923" s="224"/>
      <c r="N923" s="225"/>
      <c r="O923" s="225"/>
      <c r="P923" s="225"/>
      <c r="Q923" s="225"/>
      <c r="R923" s="225"/>
      <c r="S923" s="225"/>
      <c r="T923" s="226"/>
      <c r="AT923" s="227" t="s">
        <v>135</v>
      </c>
      <c r="AU923" s="227" t="s">
        <v>82</v>
      </c>
      <c r="AV923" s="14" t="s">
        <v>132</v>
      </c>
      <c r="AW923" s="14" t="s">
        <v>30</v>
      </c>
      <c r="AX923" s="14" t="s">
        <v>82</v>
      </c>
      <c r="AY923" s="227" t="s">
        <v>125</v>
      </c>
    </row>
    <row r="924" spans="1:65" s="2" customFormat="1" ht="24.2" customHeight="1">
      <c r="A924" s="33"/>
      <c r="B924" s="34"/>
      <c r="C924" s="228" t="s">
        <v>718</v>
      </c>
      <c r="D924" s="228" t="s">
        <v>769</v>
      </c>
      <c r="E924" s="229" t="s">
        <v>1262</v>
      </c>
      <c r="F924" s="230" t="s">
        <v>1263</v>
      </c>
      <c r="G924" s="231" t="s">
        <v>494</v>
      </c>
      <c r="H924" s="232">
        <v>400</v>
      </c>
      <c r="I924" s="233"/>
      <c r="J924" s="234">
        <f>ROUND(I924*H924,2)</f>
        <v>0</v>
      </c>
      <c r="K924" s="230" t="s">
        <v>1</v>
      </c>
      <c r="L924" s="38"/>
      <c r="M924" s="235" t="s">
        <v>1</v>
      </c>
      <c r="N924" s="236" t="s">
        <v>39</v>
      </c>
      <c r="O924" s="70"/>
      <c r="P924" s="187">
        <f>O924*H924</f>
        <v>0</v>
      </c>
      <c r="Q924" s="187">
        <v>1E-4</v>
      </c>
      <c r="R924" s="187">
        <f>Q924*H924</f>
        <v>0.04</v>
      </c>
      <c r="S924" s="187">
        <v>0</v>
      </c>
      <c r="T924" s="188">
        <f>S924*H924</f>
        <v>0</v>
      </c>
      <c r="U924" s="33"/>
      <c r="V924" s="33"/>
      <c r="W924" s="33"/>
      <c r="X924" s="33"/>
      <c r="Y924" s="33"/>
      <c r="Z924" s="33"/>
      <c r="AA924" s="33"/>
      <c r="AB924" s="33"/>
      <c r="AC924" s="33"/>
      <c r="AD924" s="33"/>
      <c r="AE924" s="33"/>
      <c r="AR924" s="189" t="s">
        <v>132</v>
      </c>
      <c r="AT924" s="189" t="s">
        <v>769</v>
      </c>
      <c r="AU924" s="189" t="s">
        <v>82</v>
      </c>
      <c r="AY924" s="16" t="s">
        <v>125</v>
      </c>
      <c r="BE924" s="190">
        <f>IF(N924="základní",J924,0)</f>
        <v>0</v>
      </c>
      <c r="BF924" s="190">
        <f>IF(N924="snížená",J924,0)</f>
        <v>0</v>
      </c>
      <c r="BG924" s="190">
        <f>IF(N924="zákl. přenesená",J924,0)</f>
        <v>0</v>
      </c>
      <c r="BH924" s="190">
        <f>IF(N924="sníž. přenesená",J924,0)</f>
        <v>0</v>
      </c>
      <c r="BI924" s="190">
        <f>IF(N924="nulová",J924,0)</f>
        <v>0</v>
      </c>
      <c r="BJ924" s="16" t="s">
        <v>82</v>
      </c>
      <c r="BK924" s="190">
        <f>ROUND(I924*H924,2)</f>
        <v>0</v>
      </c>
      <c r="BL924" s="16" t="s">
        <v>132</v>
      </c>
      <c r="BM924" s="189" t="s">
        <v>1731</v>
      </c>
    </row>
    <row r="925" spans="1:65" s="2" customFormat="1" ht="29.25">
      <c r="A925" s="33"/>
      <c r="B925" s="34"/>
      <c r="C925" s="35"/>
      <c r="D925" s="191" t="s">
        <v>134</v>
      </c>
      <c r="E925" s="35"/>
      <c r="F925" s="192" t="s">
        <v>1265</v>
      </c>
      <c r="G925" s="35"/>
      <c r="H925" s="35"/>
      <c r="I925" s="193"/>
      <c r="J925" s="35"/>
      <c r="K925" s="35"/>
      <c r="L925" s="38"/>
      <c r="M925" s="194"/>
      <c r="N925" s="195"/>
      <c r="O925" s="70"/>
      <c r="P925" s="70"/>
      <c r="Q925" s="70"/>
      <c r="R925" s="70"/>
      <c r="S925" s="70"/>
      <c r="T925" s="71"/>
      <c r="U925" s="33"/>
      <c r="V925" s="33"/>
      <c r="W925" s="33"/>
      <c r="X925" s="33"/>
      <c r="Y925" s="33"/>
      <c r="Z925" s="33"/>
      <c r="AA925" s="33"/>
      <c r="AB925" s="33"/>
      <c r="AC925" s="33"/>
      <c r="AD925" s="33"/>
      <c r="AE925" s="33"/>
      <c r="AT925" s="16" t="s">
        <v>134</v>
      </c>
      <c r="AU925" s="16" t="s">
        <v>82</v>
      </c>
    </row>
    <row r="926" spans="1:65" s="12" customFormat="1">
      <c r="B926" s="196"/>
      <c r="C926" s="197"/>
      <c r="D926" s="191" t="s">
        <v>135</v>
      </c>
      <c r="E926" s="198" t="s">
        <v>1</v>
      </c>
      <c r="F926" s="199" t="s">
        <v>1511</v>
      </c>
      <c r="G926" s="197"/>
      <c r="H926" s="198" t="s">
        <v>1</v>
      </c>
      <c r="I926" s="200"/>
      <c r="J926" s="197"/>
      <c r="K926" s="197"/>
      <c r="L926" s="201"/>
      <c r="M926" s="202"/>
      <c r="N926" s="203"/>
      <c r="O926" s="203"/>
      <c r="P926" s="203"/>
      <c r="Q926" s="203"/>
      <c r="R926" s="203"/>
      <c r="S926" s="203"/>
      <c r="T926" s="204"/>
      <c r="AT926" s="205" t="s">
        <v>135</v>
      </c>
      <c r="AU926" s="205" t="s">
        <v>82</v>
      </c>
      <c r="AV926" s="12" t="s">
        <v>82</v>
      </c>
      <c r="AW926" s="12" t="s">
        <v>30</v>
      </c>
      <c r="AX926" s="12" t="s">
        <v>74</v>
      </c>
      <c r="AY926" s="205" t="s">
        <v>125</v>
      </c>
    </row>
    <row r="927" spans="1:65" s="13" customFormat="1">
      <c r="B927" s="206"/>
      <c r="C927" s="207"/>
      <c r="D927" s="191" t="s">
        <v>135</v>
      </c>
      <c r="E927" s="208" t="s">
        <v>1</v>
      </c>
      <c r="F927" s="209" t="s">
        <v>1587</v>
      </c>
      <c r="G927" s="207"/>
      <c r="H927" s="210">
        <v>400</v>
      </c>
      <c r="I927" s="211"/>
      <c r="J927" s="207"/>
      <c r="K927" s="207"/>
      <c r="L927" s="212"/>
      <c r="M927" s="213"/>
      <c r="N927" s="214"/>
      <c r="O927" s="214"/>
      <c r="P927" s="214"/>
      <c r="Q927" s="214"/>
      <c r="R927" s="214"/>
      <c r="S927" s="214"/>
      <c r="T927" s="215"/>
      <c r="AT927" s="216" t="s">
        <v>135</v>
      </c>
      <c r="AU927" s="216" t="s">
        <v>82</v>
      </c>
      <c r="AV927" s="13" t="s">
        <v>84</v>
      </c>
      <c r="AW927" s="13" t="s">
        <v>30</v>
      </c>
      <c r="AX927" s="13" t="s">
        <v>74</v>
      </c>
      <c r="AY927" s="216" t="s">
        <v>125</v>
      </c>
    </row>
    <row r="928" spans="1:65" s="14" customFormat="1">
      <c r="B928" s="217"/>
      <c r="C928" s="218"/>
      <c r="D928" s="191" t="s">
        <v>135</v>
      </c>
      <c r="E928" s="219" t="s">
        <v>1</v>
      </c>
      <c r="F928" s="220" t="s">
        <v>138</v>
      </c>
      <c r="G928" s="218"/>
      <c r="H928" s="221">
        <v>400</v>
      </c>
      <c r="I928" s="222"/>
      <c r="J928" s="218"/>
      <c r="K928" s="218"/>
      <c r="L928" s="223"/>
      <c r="M928" s="224"/>
      <c r="N928" s="225"/>
      <c r="O928" s="225"/>
      <c r="P928" s="225"/>
      <c r="Q928" s="225"/>
      <c r="R928" s="225"/>
      <c r="S928" s="225"/>
      <c r="T928" s="226"/>
      <c r="AT928" s="227" t="s">
        <v>135</v>
      </c>
      <c r="AU928" s="227" t="s">
        <v>82</v>
      </c>
      <c r="AV928" s="14" t="s">
        <v>132</v>
      </c>
      <c r="AW928" s="14" t="s">
        <v>30</v>
      </c>
      <c r="AX928" s="14" t="s">
        <v>82</v>
      </c>
      <c r="AY928" s="227" t="s">
        <v>125</v>
      </c>
    </row>
    <row r="929" spans="1:65" s="2" customFormat="1" ht="16.5" customHeight="1">
      <c r="A929" s="33"/>
      <c r="B929" s="34"/>
      <c r="C929" s="228" t="s">
        <v>724</v>
      </c>
      <c r="D929" s="228" t="s">
        <v>769</v>
      </c>
      <c r="E929" s="229" t="s">
        <v>1273</v>
      </c>
      <c r="F929" s="230" t="s">
        <v>1274</v>
      </c>
      <c r="G929" s="231" t="s">
        <v>159</v>
      </c>
      <c r="H929" s="232">
        <v>936</v>
      </c>
      <c r="I929" s="233"/>
      <c r="J929" s="234">
        <f>ROUND(I929*H929,2)</f>
        <v>0</v>
      </c>
      <c r="K929" s="230" t="s">
        <v>130</v>
      </c>
      <c r="L929" s="38"/>
      <c r="M929" s="235" t="s">
        <v>1</v>
      </c>
      <c r="N929" s="236" t="s">
        <v>39</v>
      </c>
      <c r="O929" s="70"/>
      <c r="P929" s="187">
        <f>O929*H929</f>
        <v>0</v>
      </c>
      <c r="Q929" s="187">
        <v>0</v>
      </c>
      <c r="R929" s="187">
        <f>Q929*H929</f>
        <v>0</v>
      </c>
      <c r="S929" s="187">
        <v>0</v>
      </c>
      <c r="T929" s="188">
        <f>S929*H929</f>
        <v>0</v>
      </c>
      <c r="U929" s="33"/>
      <c r="V929" s="33"/>
      <c r="W929" s="33"/>
      <c r="X929" s="33"/>
      <c r="Y929" s="33"/>
      <c r="Z929" s="33"/>
      <c r="AA929" s="33"/>
      <c r="AB929" s="33"/>
      <c r="AC929" s="33"/>
      <c r="AD929" s="33"/>
      <c r="AE929" s="33"/>
      <c r="AR929" s="189" t="s">
        <v>132</v>
      </c>
      <c r="AT929" s="189" t="s">
        <v>769</v>
      </c>
      <c r="AU929" s="189" t="s">
        <v>82</v>
      </c>
      <c r="AY929" s="16" t="s">
        <v>125</v>
      </c>
      <c r="BE929" s="190">
        <f>IF(N929="základní",J929,0)</f>
        <v>0</v>
      </c>
      <c r="BF929" s="190">
        <f>IF(N929="snížená",J929,0)</f>
        <v>0</v>
      </c>
      <c r="BG929" s="190">
        <f>IF(N929="zákl. přenesená",J929,0)</f>
        <v>0</v>
      </c>
      <c r="BH929" s="190">
        <f>IF(N929="sníž. přenesená",J929,0)</f>
        <v>0</v>
      </c>
      <c r="BI929" s="190">
        <f>IF(N929="nulová",J929,0)</f>
        <v>0</v>
      </c>
      <c r="BJ929" s="16" t="s">
        <v>82</v>
      </c>
      <c r="BK929" s="190">
        <f>ROUND(I929*H929,2)</f>
        <v>0</v>
      </c>
      <c r="BL929" s="16" t="s">
        <v>132</v>
      </c>
      <c r="BM929" s="189" t="s">
        <v>1732</v>
      </c>
    </row>
    <row r="930" spans="1:65" s="2" customFormat="1" ht="29.25">
      <c r="A930" s="33"/>
      <c r="B930" s="34"/>
      <c r="C930" s="35"/>
      <c r="D930" s="191" t="s">
        <v>134</v>
      </c>
      <c r="E930" s="35"/>
      <c r="F930" s="192" t="s">
        <v>1276</v>
      </c>
      <c r="G930" s="35"/>
      <c r="H930" s="35"/>
      <c r="I930" s="193"/>
      <c r="J930" s="35"/>
      <c r="K930" s="35"/>
      <c r="L930" s="38"/>
      <c r="M930" s="194"/>
      <c r="N930" s="195"/>
      <c r="O930" s="70"/>
      <c r="P930" s="70"/>
      <c r="Q930" s="70"/>
      <c r="R930" s="70"/>
      <c r="S930" s="70"/>
      <c r="T930" s="71"/>
      <c r="U930" s="33"/>
      <c r="V930" s="33"/>
      <c r="W930" s="33"/>
      <c r="X930" s="33"/>
      <c r="Y930" s="33"/>
      <c r="Z930" s="33"/>
      <c r="AA930" s="33"/>
      <c r="AB930" s="33"/>
      <c r="AC930" s="33"/>
      <c r="AD930" s="33"/>
      <c r="AE930" s="33"/>
      <c r="AT930" s="16" t="s">
        <v>134</v>
      </c>
      <c r="AU930" s="16" t="s">
        <v>82</v>
      </c>
    </row>
    <row r="931" spans="1:65" s="13" customFormat="1">
      <c r="B931" s="206"/>
      <c r="C931" s="207"/>
      <c r="D931" s="191" t="s">
        <v>135</v>
      </c>
      <c r="E931" s="208" t="s">
        <v>1</v>
      </c>
      <c r="F931" s="209" t="s">
        <v>1733</v>
      </c>
      <c r="G931" s="207"/>
      <c r="H931" s="210">
        <v>936</v>
      </c>
      <c r="I931" s="211"/>
      <c r="J931" s="207"/>
      <c r="K931" s="207"/>
      <c r="L931" s="212"/>
      <c r="M931" s="213"/>
      <c r="N931" s="214"/>
      <c r="O931" s="214"/>
      <c r="P931" s="214"/>
      <c r="Q931" s="214"/>
      <c r="R931" s="214"/>
      <c r="S931" s="214"/>
      <c r="T931" s="215"/>
      <c r="AT931" s="216" t="s">
        <v>135</v>
      </c>
      <c r="AU931" s="216" t="s">
        <v>82</v>
      </c>
      <c r="AV931" s="13" t="s">
        <v>84</v>
      </c>
      <c r="AW931" s="13" t="s">
        <v>30</v>
      </c>
      <c r="AX931" s="13" t="s">
        <v>74</v>
      </c>
      <c r="AY931" s="216" t="s">
        <v>125</v>
      </c>
    </row>
    <row r="932" spans="1:65" s="14" customFormat="1">
      <c r="B932" s="217"/>
      <c r="C932" s="218"/>
      <c r="D932" s="191" t="s">
        <v>135</v>
      </c>
      <c r="E932" s="219" t="s">
        <v>1</v>
      </c>
      <c r="F932" s="220" t="s">
        <v>138</v>
      </c>
      <c r="G932" s="218"/>
      <c r="H932" s="221">
        <v>936</v>
      </c>
      <c r="I932" s="222"/>
      <c r="J932" s="218"/>
      <c r="K932" s="218"/>
      <c r="L932" s="223"/>
      <c r="M932" s="224"/>
      <c r="N932" s="225"/>
      <c r="O932" s="225"/>
      <c r="P932" s="225"/>
      <c r="Q932" s="225"/>
      <c r="R932" s="225"/>
      <c r="S932" s="225"/>
      <c r="T932" s="226"/>
      <c r="AT932" s="227" t="s">
        <v>135</v>
      </c>
      <c r="AU932" s="227" t="s">
        <v>82</v>
      </c>
      <c r="AV932" s="14" t="s">
        <v>132</v>
      </c>
      <c r="AW932" s="14" t="s">
        <v>30</v>
      </c>
      <c r="AX932" s="14" t="s">
        <v>82</v>
      </c>
      <c r="AY932" s="227" t="s">
        <v>125</v>
      </c>
    </row>
    <row r="933" spans="1:65" s="11" customFormat="1" ht="25.9" customHeight="1">
      <c r="B933" s="163"/>
      <c r="C933" s="164"/>
      <c r="D933" s="165" t="s">
        <v>73</v>
      </c>
      <c r="E933" s="166" t="s">
        <v>1284</v>
      </c>
      <c r="F933" s="166" t="s">
        <v>1285</v>
      </c>
      <c r="G933" s="164"/>
      <c r="H933" s="164"/>
      <c r="I933" s="167"/>
      <c r="J933" s="168">
        <f>BK933</f>
        <v>0</v>
      </c>
      <c r="K933" s="164"/>
      <c r="L933" s="169"/>
      <c r="M933" s="170"/>
      <c r="N933" s="171"/>
      <c r="O933" s="171"/>
      <c r="P933" s="172">
        <f>SUM(P934:P968)</f>
        <v>0</v>
      </c>
      <c r="Q933" s="171"/>
      <c r="R933" s="172">
        <f>SUM(R934:R968)</f>
        <v>0</v>
      </c>
      <c r="S933" s="171"/>
      <c r="T933" s="173">
        <f>SUM(T934:T968)</f>
        <v>0</v>
      </c>
      <c r="AR933" s="174" t="s">
        <v>132</v>
      </c>
      <c r="AT933" s="175" t="s">
        <v>73</v>
      </c>
      <c r="AU933" s="175" t="s">
        <v>74</v>
      </c>
      <c r="AY933" s="174" t="s">
        <v>125</v>
      </c>
      <c r="BK933" s="176">
        <f>SUM(BK934:BK968)</f>
        <v>0</v>
      </c>
    </row>
    <row r="934" spans="1:65" s="2" customFormat="1" ht="24.2" customHeight="1">
      <c r="A934" s="33"/>
      <c r="B934" s="34"/>
      <c r="C934" s="228" t="s">
        <v>730</v>
      </c>
      <c r="D934" s="228" t="s">
        <v>769</v>
      </c>
      <c r="E934" s="229" t="s">
        <v>1287</v>
      </c>
      <c r="F934" s="230" t="s">
        <v>1288</v>
      </c>
      <c r="G934" s="231" t="s">
        <v>159</v>
      </c>
      <c r="H934" s="232">
        <v>7</v>
      </c>
      <c r="I934" s="233"/>
      <c r="J934" s="234">
        <f>ROUND(I934*H934,2)</f>
        <v>0</v>
      </c>
      <c r="K934" s="230" t="s">
        <v>130</v>
      </c>
      <c r="L934" s="38"/>
      <c r="M934" s="235" t="s">
        <v>1</v>
      </c>
      <c r="N934" s="236" t="s">
        <v>39</v>
      </c>
      <c r="O934" s="70"/>
      <c r="P934" s="187">
        <f>O934*H934</f>
        <v>0</v>
      </c>
      <c r="Q934" s="187">
        <v>0</v>
      </c>
      <c r="R934" s="187">
        <f>Q934*H934</f>
        <v>0</v>
      </c>
      <c r="S934" s="187">
        <v>0</v>
      </c>
      <c r="T934" s="188">
        <f>S934*H934</f>
        <v>0</v>
      </c>
      <c r="U934" s="33"/>
      <c r="V934" s="33"/>
      <c r="W934" s="33"/>
      <c r="X934" s="33"/>
      <c r="Y934" s="33"/>
      <c r="Z934" s="33"/>
      <c r="AA934" s="33"/>
      <c r="AB934" s="33"/>
      <c r="AC934" s="33"/>
      <c r="AD934" s="33"/>
      <c r="AE934" s="33"/>
      <c r="AR934" s="189" t="s">
        <v>1289</v>
      </c>
      <c r="AT934" s="189" t="s">
        <v>769</v>
      </c>
      <c r="AU934" s="189" t="s">
        <v>82</v>
      </c>
      <c r="AY934" s="16" t="s">
        <v>125</v>
      </c>
      <c r="BE934" s="190">
        <f>IF(N934="základní",J934,0)</f>
        <v>0</v>
      </c>
      <c r="BF934" s="190">
        <f>IF(N934="snížená",J934,0)</f>
        <v>0</v>
      </c>
      <c r="BG934" s="190">
        <f>IF(N934="zákl. přenesená",J934,0)</f>
        <v>0</v>
      </c>
      <c r="BH934" s="190">
        <f>IF(N934="sníž. přenesená",J934,0)</f>
        <v>0</v>
      </c>
      <c r="BI934" s="190">
        <f>IF(N934="nulová",J934,0)</f>
        <v>0</v>
      </c>
      <c r="BJ934" s="16" t="s">
        <v>82</v>
      </c>
      <c r="BK934" s="190">
        <f>ROUND(I934*H934,2)</f>
        <v>0</v>
      </c>
      <c r="BL934" s="16" t="s">
        <v>1289</v>
      </c>
      <c r="BM934" s="189" t="s">
        <v>1734</v>
      </c>
    </row>
    <row r="935" spans="1:65" s="2" customFormat="1" ht="19.5">
      <c r="A935" s="33"/>
      <c r="B935" s="34"/>
      <c r="C935" s="35"/>
      <c r="D935" s="191" t="s">
        <v>134</v>
      </c>
      <c r="E935" s="35"/>
      <c r="F935" s="192" t="s">
        <v>1288</v>
      </c>
      <c r="G935" s="35"/>
      <c r="H935" s="35"/>
      <c r="I935" s="193"/>
      <c r="J935" s="35"/>
      <c r="K935" s="35"/>
      <c r="L935" s="38"/>
      <c r="M935" s="194"/>
      <c r="N935" s="195"/>
      <c r="O935" s="70"/>
      <c r="P935" s="70"/>
      <c r="Q935" s="70"/>
      <c r="R935" s="70"/>
      <c r="S935" s="70"/>
      <c r="T935" s="71"/>
      <c r="U935" s="33"/>
      <c r="V935" s="33"/>
      <c r="W935" s="33"/>
      <c r="X935" s="33"/>
      <c r="Y935" s="33"/>
      <c r="Z935" s="33"/>
      <c r="AA935" s="33"/>
      <c r="AB935" s="33"/>
      <c r="AC935" s="33"/>
      <c r="AD935" s="33"/>
      <c r="AE935" s="33"/>
      <c r="AT935" s="16" t="s">
        <v>134</v>
      </c>
      <c r="AU935" s="16" t="s">
        <v>82</v>
      </c>
    </row>
    <row r="936" spans="1:65" s="12" customFormat="1">
      <c r="B936" s="196"/>
      <c r="C936" s="197"/>
      <c r="D936" s="191" t="s">
        <v>135</v>
      </c>
      <c r="E936" s="198" t="s">
        <v>1</v>
      </c>
      <c r="F936" s="199" t="s">
        <v>1573</v>
      </c>
      <c r="G936" s="197"/>
      <c r="H936" s="198" t="s">
        <v>1</v>
      </c>
      <c r="I936" s="200"/>
      <c r="J936" s="197"/>
      <c r="K936" s="197"/>
      <c r="L936" s="201"/>
      <c r="M936" s="202"/>
      <c r="N936" s="203"/>
      <c r="O936" s="203"/>
      <c r="P936" s="203"/>
      <c r="Q936" s="203"/>
      <c r="R936" s="203"/>
      <c r="S936" s="203"/>
      <c r="T936" s="204"/>
      <c r="AT936" s="205" t="s">
        <v>135</v>
      </c>
      <c r="AU936" s="205" t="s">
        <v>82</v>
      </c>
      <c r="AV936" s="12" t="s">
        <v>82</v>
      </c>
      <c r="AW936" s="12" t="s">
        <v>30</v>
      </c>
      <c r="AX936" s="12" t="s">
        <v>74</v>
      </c>
      <c r="AY936" s="205" t="s">
        <v>125</v>
      </c>
    </row>
    <row r="937" spans="1:65" s="13" customFormat="1">
      <c r="B937" s="206"/>
      <c r="C937" s="207"/>
      <c r="D937" s="191" t="s">
        <v>135</v>
      </c>
      <c r="E937" s="208" t="s">
        <v>1</v>
      </c>
      <c r="F937" s="209" t="s">
        <v>82</v>
      </c>
      <c r="G937" s="207"/>
      <c r="H937" s="210">
        <v>1</v>
      </c>
      <c r="I937" s="211"/>
      <c r="J937" s="207"/>
      <c r="K937" s="207"/>
      <c r="L937" s="212"/>
      <c r="M937" s="213"/>
      <c r="N937" s="214"/>
      <c r="O937" s="214"/>
      <c r="P937" s="214"/>
      <c r="Q937" s="214"/>
      <c r="R937" s="214"/>
      <c r="S937" s="214"/>
      <c r="T937" s="215"/>
      <c r="AT937" s="216" t="s">
        <v>135</v>
      </c>
      <c r="AU937" s="216" t="s">
        <v>82</v>
      </c>
      <c r="AV937" s="13" t="s">
        <v>84</v>
      </c>
      <c r="AW937" s="13" t="s">
        <v>30</v>
      </c>
      <c r="AX937" s="13" t="s">
        <v>74</v>
      </c>
      <c r="AY937" s="216" t="s">
        <v>125</v>
      </c>
    </row>
    <row r="938" spans="1:65" s="12" customFormat="1">
      <c r="B938" s="196"/>
      <c r="C938" s="197"/>
      <c r="D938" s="191" t="s">
        <v>135</v>
      </c>
      <c r="E938" s="198" t="s">
        <v>1</v>
      </c>
      <c r="F938" s="199" t="s">
        <v>1581</v>
      </c>
      <c r="G938" s="197"/>
      <c r="H938" s="198" t="s">
        <v>1</v>
      </c>
      <c r="I938" s="200"/>
      <c r="J938" s="197"/>
      <c r="K938" s="197"/>
      <c r="L938" s="201"/>
      <c r="M938" s="202"/>
      <c r="N938" s="203"/>
      <c r="O938" s="203"/>
      <c r="P938" s="203"/>
      <c r="Q938" s="203"/>
      <c r="R938" s="203"/>
      <c r="S938" s="203"/>
      <c r="T938" s="204"/>
      <c r="AT938" s="205" t="s">
        <v>135</v>
      </c>
      <c r="AU938" s="205" t="s">
        <v>82</v>
      </c>
      <c r="AV938" s="12" t="s">
        <v>82</v>
      </c>
      <c r="AW938" s="12" t="s">
        <v>30</v>
      </c>
      <c r="AX938" s="12" t="s">
        <v>74</v>
      </c>
      <c r="AY938" s="205" t="s">
        <v>125</v>
      </c>
    </row>
    <row r="939" spans="1:65" s="13" customFormat="1">
      <c r="B939" s="206"/>
      <c r="C939" s="207"/>
      <c r="D939" s="191" t="s">
        <v>135</v>
      </c>
      <c r="E939" s="208" t="s">
        <v>1</v>
      </c>
      <c r="F939" s="209" t="s">
        <v>181</v>
      </c>
      <c r="G939" s="207"/>
      <c r="H939" s="210">
        <v>6</v>
      </c>
      <c r="I939" s="211"/>
      <c r="J939" s="207"/>
      <c r="K939" s="207"/>
      <c r="L939" s="212"/>
      <c r="M939" s="213"/>
      <c r="N939" s="214"/>
      <c r="O939" s="214"/>
      <c r="P939" s="214"/>
      <c r="Q939" s="214"/>
      <c r="R939" s="214"/>
      <c r="S939" s="214"/>
      <c r="T939" s="215"/>
      <c r="AT939" s="216" t="s">
        <v>135</v>
      </c>
      <c r="AU939" s="216" t="s">
        <v>82</v>
      </c>
      <c r="AV939" s="13" t="s">
        <v>84</v>
      </c>
      <c r="AW939" s="13" t="s">
        <v>30</v>
      </c>
      <c r="AX939" s="13" t="s">
        <v>74</v>
      </c>
      <c r="AY939" s="216" t="s">
        <v>125</v>
      </c>
    </row>
    <row r="940" spans="1:65" s="14" customFormat="1">
      <c r="B940" s="217"/>
      <c r="C940" s="218"/>
      <c r="D940" s="191" t="s">
        <v>135</v>
      </c>
      <c r="E940" s="219" t="s">
        <v>1</v>
      </c>
      <c r="F940" s="220" t="s">
        <v>138</v>
      </c>
      <c r="G940" s="218"/>
      <c r="H940" s="221">
        <v>7</v>
      </c>
      <c r="I940" s="222"/>
      <c r="J940" s="218"/>
      <c r="K940" s="218"/>
      <c r="L940" s="223"/>
      <c r="M940" s="224"/>
      <c r="N940" s="225"/>
      <c r="O940" s="225"/>
      <c r="P940" s="225"/>
      <c r="Q940" s="225"/>
      <c r="R940" s="225"/>
      <c r="S940" s="225"/>
      <c r="T940" s="226"/>
      <c r="AT940" s="227" t="s">
        <v>135</v>
      </c>
      <c r="AU940" s="227" t="s">
        <v>82</v>
      </c>
      <c r="AV940" s="14" t="s">
        <v>132</v>
      </c>
      <c r="AW940" s="14" t="s">
        <v>30</v>
      </c>
      <c r="AX940" s="14" t="s">
        <v>82</v>
      </c>
      <c r="AY940" s="227" t="s">
        <v>125</v>
      </c>
    </row>
    <row r="941" spans="1:65" s="2" customFormat="1" ht="37.9" customHeight="1">
      <c r="A941" s="33"/>
      <c r="B941" s="34"/>
      <c r="C941" s="228" t="s">
        <v>739</v>
      </c>
      <c r="D941" s="228" t="s">
        <v>769</v>
      </c>
      <c r="E941" s="229" t="s">
        <v>1292</v>
      </c>
      <c r="F941" s="230" t="s">
        <v>1293</v>
      </c>
      <c r="G941" s="231" t="s">
        <v>159</v>
      </c>
      <c r="H941" s="232">
        <v>7</v>
      </c>
      <c r="I941" s="233"/>
      <c r="J941" s="234">
        <f>ROUND(I941*H941,2)</f>
        <v>0</v>
      </c>
      <c r="K941" s="230" t="s">
        <v>130</v>
      </c>
      <c r="L941" s="38"/>
      <c r="M941" s="235" t="s">
        <v>1</v>
      </c>
      <c r="N941" s="236" t="s">
        <v>39</v>
      </c>
      <c r="O941" s="70"/>
      <c r="P941" s="187">
        <f>O941*H941</f>
        <v>0</v>
      </c>
      <c r="Q941" s="187">
        <v>0</v>
      </c>
      <c r="R941" s="187">
        <f>Q941*H941</f>
        <v>0</v>
      </c>
      <c r="S941" s="187">
        <v>0</v>
      </c>
      <c r="T941" s="188">
        <f>S941*H941</f>
        <v>0</v>
      </c>
      <c r="U941" s="33"/>
      <c r="V941" s="33"/>
      <c r="W941" s="33"/>
      <c r="X941" s="33"/>
      <c r="Y941" s="33"/>
      <c r="Z941" s="33"/>
      <c r="AA941" s="33"/>
      <c r="AB941" s="33"/>
      <c r="AC941" s="33"/>
      <c r="AD941" s="33"/>
      <c r="AE941" s="33"/>
      <c r="AR941" s="189" t="s">
        <v>1289</v>
      </c>
      <c r="AT941" s="189" t="s">
        <v>769</v>
      </c>
      <c r="AU941" s="189" t="s">
        <v>82</v>
      </c>
      <c r="AY941" s="16" t="s">
        <v>125</v>
      </c>
      <c r="BE941" s="190">
        <f>IF(N941="základní",J941,0)</f>
        <v>0</v>
      </c>
      <c r="BF941" s="190">
        <f>IF(N941="snížená",J941,0)</f>
        <v>0</v>
      </c>
      <c r="BG941" s="190">
        <f>IF(N941="zákl. přenesená",J941,0)</f>
        <v>0</v>
      </c>
      <c r="BH941" s="190">
        <f>IF(N941="sníž. přenesená",J941,0)</f>
        <v>0</v>
      </c>
      <c r="BI941" s="190">
        <f>IF(N941="nulová",J941,0)</f>
        <v>0</v>
      </c>
      <c r="BJ941" s="16" t="s">
        <v>82</v>
      </c>
      <c r="BK941" s="190">
        <f>ROUND(I941*H941,2)</f>
        <v>0</v>
      </c>
      <c r="BL941" s="16" t="s">
        <v>1289</v>
      </c>
      <c r="BM941" s="189" t="s">
        <v>1735</v>
      </c>
    </row>
    <row r="942" spans="1:65" s="2" customFormat="1" ht="39">
      <c r="A942" s="33"/>
      <c r="B942" s="34"/>
      <c r="C942" s="35"/>
      <c r="D942" s="191" t="s">
        <v>134</v>
      </c>
      <c r="E942" s="35"/>
      <c r="F942" s="192" t="s">
        <v>1295</v>
      </c>
      <c r="G942" s="35"/>
      <c r="H942" s="35"/>
      <c r="I942" s="193"/>
      <c r="J942" s="35"/>
      <c r="K942" s="35"/>
      <c r="L942" s="38"/>
      <c r="M942" s="194"/>
      <c r="N942" s="195"/>
      <c r="O942" s="70"/>
      <c r="P942" s="70"/>
      <c r="Q942" s="70"/>
      <c r="R942" s="70"/>
      <c r="S942" s="70"/>
      <c r="T942" s="71"/>
      <c r="U942" s="33"/>
      <c r="V942" s="33"/>
      <c r="W942" s="33"/>
      <c r="X942" s="33"/>
      <c r="Y942" s="33"/>
      <c r="Z942" s="33"/>
      <c r="AA942" s="33"/>
      <c r="AB942" s="33"/>
      <c r="AC942" s="33"/>
      <c r="AD942" s="33"/>
      <c r="AE942" s="33"/>
      <c r="AT942" s="16" t="s">
        <v>134</v>
      </c>
      <c r="AU942" s="16" t="s">
        <v>82</v>
      </c>
    </row>
    <row r="943" spans="1:65" s="12" customFormat="1">
      <c r="B943" s="196"/>
      <c r="C943" s="197"/>
      <c r="D943" s="191" t="s">
        <v>135</v>
      </c>
      <c r="E943" s="198" t="s">
        <v>1</v>
      </c>
      <c r="F943" s="199" t="s">
        <v>1573</v>
      </c>
      <c r="G943" s="197"/>
      <c r="H943" s="198" t="s">
        <v>1</v>
      </c>
      <c r="I943" s="200"/>
      <c r="J943" s="197"/>
      <c r="K943" s="197"/>
      <c r="L943" s="201"/>
      <c r="M943" s="202"/>
      <c r="N943" s="203"/>
      <c r="O943" s="203"/>
      <c r="P943" s="203"/>
      <c r="Q943" s="203"/>
      <c r="R943" s="203"/>
      <c r="S943" s="203"/>
      <c r="T943" s="204"/>
      <c r="AT943" s="205" t="s">
        <v>135</v>
      </c>
      <c r="AU943" s="205" t="s">
        <v>82</v>
      </c>
      <c r="AV943" s="12" t="s">
        <v>82</v>
      </c>
      <c r="AW943" s="12" t="s">
        <v>30</v>
      </c>
      <c r="AX943" s="12" t="s">
        <v>74</v>
      </c>
      <c r="AY943" s="205" t="s">
        <v>125</v>
      </c>
    </row>
    <row r="944" spans="1:65" s="13" customFormat="1">
      <c r="B944" s="206"/>
      <c r="C944" s="207"/>
      <c r="D944" s="191" t="s">
        <v>135</v>
      </c>
      <c r="E944" s="208" t="s">
        <v>1</v>
      </c>
      <c r="F944" s="209" t="s">
        <v>82</v>
      </c>
      <c r="G944" s="207"/>
      <c r="H944" s="210">
        <v>1</v>
      </c>
      <c r="I944" s="211"/>
      <c r="J944" s="207"/>
      <c r="K944" s="207"/>
      <c r="L944" s="212"/>
      <c r="M944" s="213"/>
      <c r="N944" s="214"/>
      <c r="O944" s="214"/>
      <c r="P944" s="214"/>
      <c r="Q944" s="214"/>
      <c r="R944" s="214"/>
      <c r="S944" s="214"/>
      <c r="T944" s="215"/>
      <c r="AT944" s="216" t="s">
        <v>135</v>
      </c>
      <c r="AU944" s="216" t="s">
        <v>82</v>
      </c>
      <c r="AV944" s="13" t="s">
        <v>84</v>
      </c>
      <c r="AW944" s="13" t="s">
        <v>30</v>
      </c>
      <c r="AX944" s="13" t="s">
        <v>74</v>
      </c>
      <c r="AY944" s="216" t="s">
        <v>125</v>
      </c>
    </row>
    <row r="945" spans="1:65" s="12" customFormat="1">
      <c r="B945" s="196"/>
      <c r="C945" s="197"/>
      <c r="D945" s="191" t="s">
        <v>135</v>
      </c>
      <c r="E945" s="198" t="s">
        <v>1</v>
      </c>
      <c r="F945" s="199" t="s">
        <v>1581</v>
      </c>
      <c r="G945" s="197"/>
      <c r="H945" s="198" t="s">
        <v>1</v>
      </c>
      <c r="I945" s="200"/>
      <c r="J945" s="197"/>
      <c r="K945" s="197"/>
      <c r="L945" s="201"/>
      <c r="M945" s="202"/>
      <c r="N945" s="203"/>
      <c r="O945" s="203"/>
      <c r="P945" s="203"/>
      <c r="Q945" s="203"/>
      <c r="R945" s="203"/>
      <c r="S945" s="203"/>
      <c r="T945" s="204"/>
      <c r="AT945" s="205" t="s">
        <v>135</v>
      </c>
      <c r="AU945" s="205" t="s">
        <v>82</v>
      </c>
      <c r="AV945" s="12" t="s">
        <v>82</v>
      </c>
      <c r="AW945" s="12" t="s">
        <v>30</v>
      </c>
      <c r="AX945" s="12" t="s">
        <v>74</v>
      </c>
      <c r="AY945" s="205" t="s">
        <v>125</v>
      </c>
    </row>
    <row r="946" spans="1:65" s="13" customFormat="1">
      <c r="B946" s="206"/>
      <c r="C946" s="207"/>
      <c r="D946" s="191" t="s">
        <v>135</v>
      </c>
      <c r="E946" s="208" t="s">
        <v>1</v>
      </c>
      <c r="F946" s="209" t="s">
        <v>181</v>
      </c>
      <c r="G946" s="207"/>
      <c r="H946" s="210">
        <v>6</v>
      </c>
      <c r="I946" s="211"/>
      <c r="J946" s="207"/>
      <c r="K946" s="207"/>
      <c r="L946" s="212"/>
      <c r="M946" s="213"/>
      <c r="N946" s="214"/>
      <c r="O946" s="214"/>
      <c r="P946" s="214"/>
      <c r="Q946" s="214"/>
      <c r="R946" s="214"/>
      <c r="S946" s="214"/>
      <c r="T946" s="215"/>
      <c r="AT946" s="216" t="s">
        <v>135</v>
      </c>
      <c r="AU946" s="216" t="s">
        <v>82</v>
      </c>
      <c r="AV946" s="13" t="s">
        <v>84</v>
      </c>
      <c r="AW946" s="13" t="s">
        <v>30</v>
      </c>
      <c r="AX946" s="13" t="s">
        <v>74</v>
      </c>
      <c r="AY946" s="216" t="s">
        <v>125</v>
      </c>
    </row>
    <row r="947" spans="1:65" s="14" customFormat="1">
      <c r="B947" s="217"/>
      <c r="C947" s="218"/>
      <c r="D947" s="191" t="s">
        <v>135</v>
      </c>
      <c r="E947" s="219" t="s">
        <v>1</v>
      </c>
      <c r="F947" s="220" t="s">
        <v>138</v>
      </c>
      <c r="G947" s="218"/>
      <c r="H947" s="221">
        <v>7</v>
      </c>
      <c r="I947" s="222"/>
      <c r="J947" s="218"/>
      <c r="K947" s="218"/>
      <c r="L947" s="223"/>
      <c r="M947" s="224"/>
      <c r="N947" s="225"/>
      <c r="O947" s="225"/>
      <c r="P947" s="225"/>
      <c r="Q947" s="225"/>
      <c r="R947" s="225"/>
      <c r="S947" s="225"/>
      <c r="T947" s="226"/>
      <c r="AT947" s="227" t="s">
        <v>135</v>
      </c>
      <c r="AU947" s="227" t="s">
        <v>82</v>
      </c>
      <c r="AV947" s="14" t="s">
        <v>132</v>
      </c>
      <c r="AW947" s="14" t="s">
        <v>30</v>
      </c>
      <c r="AX947" s="14" t="s">
        <v>82</v>
      </c>
      <c r="AY947" s="227" t="s">
        <v>125</v>
      </c>
    </row>
    <row r="948" spans="1:65" s="2" customFormat="1" ht="16.5" customHeight="1">
      <c r="A948" s="33"/>
      <c r="B948" s="34"/>
      <c r="C948" s="228" t="s">
        <v>758</v>
      </c>
      <c r="D948" s="228" t="s">
        <v>769</v>
      </c>
      <c r="E948" s="229" t="s">
        <v>1312</v>
      </c>
      <c r="F948" s="230" t="s">
        <v>1313</v>
      </c>
      <c r="G948" s="231" t="s">
        <v>159</v>
      </c>
      <c r="H948" s="232">
        <v>8</v>
      </c>
      <c r="I948" s="233"/>
      <c r="J948" s="234">
        <f>ROUND(I948*H948,2)</f>
        <v>0</v>
      </c>
      <c r="K948" s="230" t="s">
        <v>130</v>
      </c>
      <c r="L948" s="38"/>
      <c r="M948" s="235" t="s">
        <v>1</v>
      </c>
      <c r="N948" s="236" t="s">
        <v>39</v>
      </c>
      <c r="O948" s="70"/>
      <c r="P948" s="187">
        <f>O948*H948</f>
        <v>0</v>
      </c>
      <c r="Q948" s="187">
        <v>0</v>
      </c>
      <c r="R948" s="187">
        <f>Q948*H948</f>
        <v>0</v>
      </c>
      <c r="S948" s="187">
        <v>0</v>
      </c>
      <c r="T948" s="188">
        <f>S948*H948</f>
        <v>0</v>
      </c>
      <c r="U948" s="33"/>
      <c r="V948" s="33"/>
      <c r="W948" s="33"/>
      <c r="X948" s="33"/>
      <c r="Y948" s="33"/>
      <c r="Z948" s="33"/>
      <c r="AA948" s="33"/>
      <c r="AB948" s="33"/>
      <c r="AC948" s="33"/>
      <c r="AD948" s="33"/>
      <c r="AE948" s="33"/>
      <c r="AR948" s="189" t="s">
        <v>1289</v>
      </c>
      <c r="AT948" s="189" t="s">
        <v>769</v>
      </c>
      <c r="AU948" s="189" t="s">
        <v>82</v>
      </c>
      <c r="AY948" s="16" t="s">
        <v>125</v>
      </c>
      <c r="BE948" s="190">
        <f>IF(N948="základní",J948,0)</f>
        <v>0</v>
      </c>
      <c r="BF948" s="190">
        <f>IF(N948="snížená",J948,0)</f>
        <v>0</v>
      </c>
      <c r="BG948" s="190">
        <f>IF(N948="zákl. přenesená",J948,0)</f>
        <v>0</v>
      </c>
      <c r="BH948" s="190">
        <f>IF(N948="sníž. přenesená",J948,0)</f>
        <v>0</v>
      </c>
      <c r="BI948" s="190">
        <f>IF(N948="nulová",J948,0)</f>
        <v>0</v>
      </c>
      <c r="BJ948" s="16" t="s">
        <v>82</v>
      </c>
      <c r="BK948" s="190">
        <f>ROUND(I948*H948,2)</f>
        <v>0</v>
      </c>
      <c r="BL948" s="16" t="s">
        <v>1289</v>
      </c>
      <c r="BM948" s="189" t="s">
        <v>1736</v>
      </c>
    </row>
    <row r="949" spans="1:65" s="2" customFormat="1">
      <c r="A949" s="33"/>
      <c r="B949" s="34"/>
      <c r="C949" s="35"/>
      <c r="D949" s="191" t="s">
        <v>134</v>
      </c>
      <c r="E949" s="35"/>
      <c r="F949" s="192" t="s">
        <v>1313</v>
      </c>
      <c r="G949" s="35"/>
      <c r="H949" s="35"/>
      <c r="I949" s="193"/>
      <c r="J949" s="35"/>
      <c r="K949" s="35"/>
      <c r="L949" s="38"/>
      <c r="M949" s="194"/>
      <c r="N949" s="195"/>
      <c r="O949" s="70"/>
      <c r="P949" s="70"/>
      <c r="Q949" s="70"/>
      <c r="R949" s="70"/>
      <c r="S949" s="70"/>
      <c r="T949" s="71"/>
      <c r="U949" s="33"/>
      <c r="V949" s="33"/>
      <c r="W949" s="33"/>
      <c r="X949" s="33"/>
      <c r="Y949" s="33"/>
      <c r="Z949" s="33"/>
      <c r="AA949" s="33"/>
      <c r="AB949" s="33"/>
      <c r="AC949" s="33"/>
      <c r="AD949" s="33"/>
      <c r="AE949" s="33"/>
      <c r="AT949" s="16" t="s">
        <v>134</v>
      </c>
      <c r="AU949" s="16" t="s">
        <v>82</v>
      </c>
    </row>
    <row r="950" spans="1:65" s="12" customFormat="1">
      <c r="B950" s="196"/>
      <c r="C950" s="197"/>
      <c r="D950" s="191" t="s">
        <v>135</v>
      </c>
      <c r="E950" s="198" t="s">
        <v>1</v>
      </c>
      <c r="F950" s="199" t="s">
        <v>1573</v>
      </c>
      <c r="G950" s="197"/>
      <c r="H950" s="198" t="s">
        <v>1</v>
      </c>
      <c r="I950" s="200"/>
      <c r="J950" s="197"/>
      <c r="K950" s="197"/>
      <c r="L950" s="201"/>
      <c r="M950" s="202"/>
      <c r="N950" s="203"/>
      <c r="O950" s="203"/>
      <c r="P950" s="203"/>
      <c r="Q950" s="203"/>
      <c r="R950" s="203"/>
      <c r="S950" s="203"/>
      <c r="T950" s="204"/>
      <c r="AT950" s="205" t="s">
        <v>135</v>
      </c>
      <c r="AU950" s="205" t="s">
        <v>82</v>
      </c>
      <c r="AV950" s="12" t="s">
        <v>82</v>
      </c>
      <c r="AW950" s="12" t="s">
        <v>30</v>
      </c>
      <c r="AX950" s="12" t="s">
        <v>74</v>
      </c>
      <c r="AY950" s="205" t="s">
        <v>125</v>
      </c>
    </row>
    <row r="951" spans="1:65" s="13" customFormat="1">
      <c r="B951" s="206"/>
      <c r="C951" s="207"/>
      <c r="D951" s="191" t="s">
        <v>135</v>
      </c>
      <c r="E951" s="208" t="s">
        <v>1</v>
      </c>
      <c r="F951" s="209" t="s">
        <v>243</v>
      </c>
      <c r="G951" s="207"/>
      <c r="H951" s="210">
        <v>4</v>
      </c>
      <c r="I951" s="211"/>
      <c r="J951" s="207"/>
      <c r="K951" s="207"/>
      <c r="L951" s="212"/>
      <c r="M951" s="213"/>
      <c r="N951" s="214"/>
      <c r="O951" s="214"/>
      <c r="P951" s="214"/>
      <c r="Q951" s="214"/>
      <c r="R951" s="214"/>
      <c r="S951" s="214"/>
      <c r="T951" s="215"/>
      <c r="AT951" s="216" t="s">
        <v>135</v>
      </c>
      <c r="AU951" s="216" t="s">
        <v>82</v>
      </c>
      <c r="AV951" s="13" t="s">
        <v>84</v>
      </c>
      <c r="AW951" s="13" t="s">
        <v>30</v>
      </c>
      <c r="AX951" s="13" t="s">
        <v>74</v>
      </c>
      <c r="AY951" s="216" t="s">
        <v>125</v>
      </c>
    </row>
    <row r="952" spans="1:65" s="12" customFormat="1">
      <c r="B952" s="196"/>
      <c r="C952" s="197"/>
      <c r="D952" s="191" t="s">
        <v>135</v>
      </c>
      <c r="E952" s="198" t="s">
        <v>1</v>
      </c>
      <c r="F952" s="199" t="s">
        <v>1581</v>
      </c>
      <c r="G952" s="197"/>
      <c r="H952" s="198" t="s">
        <v>1</v>
      </c>
      <c r="I952" s="200"/>
      <c r="J952" s="197"/>
      <c r="K952" s="197"/>
      <c r="L952" s="201"/>
      <c r="M952" s="202"/>
      <c r="N952" s="203"/>
      <c r="O952" s="203"/>
      <c r="P952" s="203"/>
      <c r="Q952" s="203"/>
      <c r="R952" s="203"/>
      <c r="S952" s="203"/>
      <c r="T952" s="204"/>
      <c r="AT952" s="205" t="s">
        <v>135</v>
      </c>
      <c r="AU952" s="205" t="s">
        <v>82</v>
      </c>
      <c r="AV952" s="12" t="s">
        <v>82</v>
      </c>
      <c r="AW952" s="12" t="s">
        <v>30</v>
      </c>
      <c r="AX952" s="12" t="s">
        <v>74</v>
      </c>
      <c r="AY952" s="205" t="s">
        <v>125</v>
      </c>
    </row>
    <row r="953" spans="1:65" s="13" customFormat="1">
      <c r="B953" s="206"/>
      <c r="C953" s="207"/>
      <c r="D953" s="191" t="s">
        <v>135</v>
      </c>
      <c r="E953" s="208" t="s">
        <v>1</v>
      </c>
      <c r="F953" s="209" t="s">
        <v>243</v>
      </c>
      <c r="G953" s="207"/>
      <c r="H953" s="210">
        <v>4</v>
      </c>
      <c r="I953" s="211"/>
      <c r="J953" s="207"/>
      <c r="K953" s="207"/>
      <c r="L953" s="212"/>
      <c r="M953" s="213"/>
      <c r="N953" s="214"/>
      <c r="O953" s="214"/>
      <c r="P953" s="214"/>
      <c r="Q953" s="214"/>
      <c r="R953" s="214"/>
      <c r="S953" s="214"/>
      <c r="T953" s="215"/>
      <c r="AT953" s="216" t="s">
        <v>135</v>
      </c>
      <c r="AU953" s="216" t="s">
        <v>82</v>
      </c>
      <c r="AV953" s="13" t="s">
        <v>84</v>
      </c>
      <c r="AW953" s="13" t="s">
        <v>30</v>
      </c>
      <c r="AX953" s="13" t="s">
        <v>74</v>
      </c>
      <c r="AY953" s="216" t="s">
        <v>125</v>
      </c>
    </row>
    <row r="954" spans="1:65" s="14" customFormat="1">
      <c r="B954" s="217"/>
      <c r="C954" s="218"/>
      <c r="D954" s="191" t="s">
        <v>135</v>
      </c>
      <c r="E954" s="219" t="s">
        <v>1</v>
      </c>
      <c r="F954" s="220" t="s">
        <v>138</v>
      </c>
      <c r="G954" s="218"/>
      <c r="H954" s="221">
        <v>8</v>
      </c>
      <c r="I954" s="222"/>
      <c r="J954" s="218"/>
      <c r="K954" s="218"/>
      <c r="L954" s="223"/>
      <c r="M954" s="224"/>
      <c r="N954" s="225"/>
      <c r="O954" s="225"/>
      <c r="P954" s="225"/>
      <c r="Q954" s="225"/>
      <c r="R954" s="225"/>
      <c r="S954" s="225"/>
      <c r="T954" s="226"/>
      <c r="AT954" s="227" t="s">
        <v>135</v>
      </c>
      <c r="AU954" s="227" t="s">
        <v>82</v>
      </c>
      <c r="AV954" s="14" t="s">
        <v>132</v>
      </c>
      <c r="AW954" s="14" t="s">
        <v>30</v>
      </c>
      <c r="AX954" s="14" t="s">
        <v>82</v>
      </c>
      <c r="AY954" s="227" t="s">
        <v>125</v>
      </c>
    </row>
    <row r="955" spans="1:65" s="2" customFormat="1" ht="16.5" customHeight="1">
      <c r="A955" s="33"/>
      <c r="B955" s="34"/>
      <c r="C955" s="228" t="s">
        <v>768</v>
      </c>
      <c r="D955" s="228" t="s">
        <v>769</v>
      </c>
      <c r="E955" s="229" t="s">
        <v>1306</v>
      </c>
      <c r="F955" s="230" t="s">
        <v>1307</v>
      </c>
      <c r="G955" s="231" t="s">
        <v>159</v>
      </c>
      <c r="H955" s="232">
        <v>8</v>
      </c>
      <c r="I955" s="233"/>
      <c r="J955" s="234">
        <f>ROUND(I955*H955,2)</f>
        <v>0</v>
      </c>
      <c r="K955" s="230" t="s">
        <v>130</v>
      </c>
      <c r="L955" s="38"/>
      <c r="M955" s="235" t="s">
        <v>1</v>
      </c>
      <c r="N955" s="236" t="s">
        <v>39</v>
      </c>
      <c r="O955" s="70"/>
      <c r="P955" s="187">
        <f>O955*H955</f>
        <v>0</v>
      </c>
      <c r="Q955" s="187">
        <v>0</v>
      </c>
      <c r="R955" s="187">
        <f>Q955*H955</f>
        <v>0</v>
      </c>
      <c r="S955" s="187">
        <v>0</v>
      </c>
      <c r="T955" s="188">
        <f>S955*H955</f>
        <v>0</v>
      </c>
      <c r="U955" s="33"/>
      <c r="V955" s="33"/>
      <c r="W955" s="33"/>
      <c r="X955" s="33"/>
      <c r="Y955" s="33"/>
      <c r="Z955" s="33"/>
      <c r="AA955" s="33"/>
      <c r="AB955" s="33"/>
      <c r="AC955" s="33"/>
      <c r="AD955" s="33"/>
      <c r="AE955" s="33"/>
      <c r="AR955" s="189" t="s">
        <v>1289</v>
      </c>
      <c r="AT955" s="189" t="s">
        <v>769</v>
      </c>
      <c r="AU955" s="189" t="s">
        <v>82</v>
      </c>
      <c r="AY955" s="16" t="s">
        <v>125</v>
      </c>
      <c r="BE955" s="190">
        <f>IF(N955="základní",J955,0)</f>
        <v>0</v>
      </c>
      <c r="BF955" s="190">
        <f>IF(N955="snížená",J955,0)</f>
        <v>0</v>
      </c>
      <c r="BG955" s="190">
        <f>IF(N955="zákl. přenesená",J955,0)</f>
        <v>0</v>
      </c>
      <c r="BH955" s="190">
        <f>IF(N955="sníž. přenesená",J955,0)</f>
        <v>0</v>
      </c>
      <c r="BI955" s="190">
        <f>IF(N955="nulová",J955,0)</f>
        <v>0</v>
      </c>
      <c r="BJ955" s="16" t="s">
        <v>82</v>
      </c>
      <c r="BK955" s="190">
        <f>ROUND(I955*H955,2)</f>
        <v>0</v>
      </c>
      <c r="BL955" s="16" t="s">
        <v>1289</v>
      </c>
      <c r="BM955" s="189" t="s">
        <v>1737</v>
      </c>
    </row>
    <row r="956" spans="1:65" s="2" customFormat="1" ht="19.5">
      <c r="A956" s="33"/>
      <c r="B956" s="34"/>
      <c r="C956" s="35"/>
      <c r="D956" s="191" t="s">
        <v>134</v>
      </c>
      <c r="E956" s="35"/>
      <c r="F956" s="192" t="s">
        <v>1309</v>
      </c>
      <c r="G956" s="35"/>
      <c r="H956" s="35"/>
      <c r="I956" s="193"/>
      <c r="J956" s="35"/>
      <c r="K956" s="35"/>
      <c r="L956" s="38"/>
      <c r="M956" s="194"/>
      <c r="N956" s="195"/>
      <c r="O956" s="70"/>
      <c r="P956" s="70"/>
      <c r="Q956" s="70"/>
      <c r="R956" s="70"/>
      <c r="S956" s="70"/>
      <c r="T956" s="71"/>
      <c r="U956" s="33"/>
      <c r="V956" s="33"/>
      <c r="W956" s="33"/>
      <c r="X956" s="33"/>
      <c r="Y956" s="33"/>
      <c r="Z956" s="33"/>
      <c r="AA956" s="33"/>
      <c r="AB956" s="33"/>
      <c r="AC956" s="33"/>
      <c r="AD956" s="33"/>
      <c r="AE956" s="33"/>
      <c r="AT956" s="16" t="s">
        <v>134</v>
      </c>
      <c r="AU956" s="16" t="s">
        <v>82</v>
      </c>
    </row>
    <row r="957" spans="1:65" s="12" customFormat="1">
      <c r="B957" s="196"/>
      <c r="C957" s="197"/>
      <c r="D957" s="191" t="s">
        <v>135</v>
      </c>
      <c r="E957" s="198" t="s">
        <v>1</v>
      </c>
      <c r="F957" s="199" t="s">
        <v>1573</v>
      </c>
      <c r="G957" s="197"/>
      <c r="H957" s="198" t="s">
        <v>1</v>
      </c>
      <c r="I957" s="200"/>
      <c r="J957" s="197"/>
      <c r="K957" s="197"/>
      <c r="L957" s="201"/>
      <c r="M957" s="202"/>
      <c r="N957" s="203"/>
      <c r="O957" s="203"/>
      <c r="P957" s="203"/>
      <c r="Q957" s="203"/>
      <c r="R957" s="203"/>
      <c r="S957" s="203"/>
      <c r="T957" s="204"/>
      <c r="AT957" s="205" t="s">
        <v>135</v>
      </c>
      <c r="AU957" s="205" t="s">
        <v>82</v>
      </c>
      <c r="AV957" s="12" t="s">
        <v>82</v>
      </c>
      <c r="AW957" s="12" t="s">
        <v>30</v>
      </c>
      <c r="AX957" s="12" t="s">
        <v>74</v>
      </c>
      <c r="AY957" s="205" t="s">
        <v>125</v>
      </c>
    </row>
    <row r="958" spans="1:65" s="13" customFormat="1">
      <c r="B958" s="206"/>
      <c r="C958" s="207"/>
      <c r="D958" s="191" t="s">
        <v>135</v>
      </c>
      <c r="E958" s="208" t="s">
        <v>1</v>
      </c>
      <c r="F958" s="209" t="s">
        <v>243</v>
      </c>
      <c r="G958" s="207"/>
      <c r="H958" s="210">
        <v>4</v>
      </c>
      <c r="I958" s="211"/>
      <c r="J958" s="207"/>
      <c r="K958" s="207"/>
      <c r="L958" s="212"/>
      <c r="M958" s="213"/>
      <c r="N958" s="214"/>
      <c r="O958" s="214"/>
      <c r="P958" s="214"/>
      <c r="Q958" s="214"/>
      <c r="R958" s="214"/>
      <c r="S958" s="214"/>
      <c r="T958" s="215"/>
      <c r="AT958" s="216" t="s">
        <v>135</v>
      </c>
      <c r="AU958" s="216" t="s">
        <v>82</v>
      </c>
      <c r="AV958" s="13" t="s">
        <v>84</v>
      </c>
      <c r="AW958" s="13" t="s">
        <v>30</v>
      </c>
      <c r="AX958" s="13" t="s">
        <v>74</v>
      </c>
      <c r="AY958" s="216" t="s">
        <v>125</v>
      </c>
    </row>
    <row r="959" spans="1:65" s="12" customFormat="1">
      <c r="B959" s="196"/>
      <c r="C959" s="197"/>
      <c r="D959" s="191" t="s">
        <v>135</v>
      </c>
      <c r="E959" s="198" t="s">
        <v>1</v>
      </c>
      <c r="F959" s="199" t="s">
        <v>1581</v>
      </c>
      <c r="G959" s="197"/>
      <c r="H959" s="198" t="s">
        <v>1</v>
      </c>
      <c r="I959" s="200"/>
      <c r="J959" s="197"/>
      <c r="K959" s="197"/>
      <c r="L959" s="201"/>
      <c r="M959" s="202"/>
      <c r="N959" s="203"/>
      <c r="O959" s="203"/>
      <c r="P959" s="203"/>
      <c r="Q959" s="203"/>
      <c r="R959" s="203"/>
      <c r="S959" s="203"/>
      <c r="T959" s="204"/>
      <c r="AT959" s="205" t="s">
        <v>135</v>
      </c>
      <c r="AU959" s="205" t="s">
        <v>82</v>
      </c>
      <c r="AV959" s="12" t="s">
        <v>82</v>
      </c>
      <c r="AW959" s="12" t="s">
        <v>30</v>
      </c>
      <c r="AX959" s="12" t="s">
        <v>74</v>
      </c>
      <c r="AY959" s="205" t="s">
        <v>125</v>
      </c>
    </row>
    <row r="960" spans="1:65" s="13" customFormat="1">
      <c r="B960" s="206"/>
      <c r="C960" s="207"/>
      <c r="D960" s="191" t="s">
        <v>135</v>
      </c>
      <c r="E960" s="208" t="s">
        <v>1</v>
      </c>
      <c r="F960" s="209" t="s">
        <v>243</v>
      </c>
      <c r="G960" s="207"/>
      <c r="H960" s="210">
        <v>4</v>
      </c>
      <c r="I960" s="211"/>
      <c r="J960" s="207"/>
      <c r="K960" s="207"/>
      <c r="L960" s="212"/>
      <c r="M960" s="213"/>
      <c r="N960" s="214"/>
      <c r="O960" s="214"/>
      <c r="P960" s="214"/>
      <c r="Q960" s="214"/>
      <c r="R960" s="214"/>
      <c r="S960" s="214"/>
      <c r="T960" s="215"/>
      <c r="AT960" s="216" t="s">
        <v>135</v>
      </c>
      <c r="AU960" s="216" t="s">
        <v>82</v>
      </c>
      <c r="AV960" s="13" t="s">
        <v>84</v>
      </c>
      <c r="AW960" s="13" t="s">
        <v>30</v>
      </c>
      <c r="AX960" s="13" t="s">
        <v>74</v>
      </c>
      <c r="AY960" s="216" t="s">
        <v>125</v>
      </c>
    </row>
    <row r="961" spans="1:65" s="14" customFormat="1">
      <c r="B961" s="217"/>
      <c r="C961" s="218"/>
      <c r="D961" s="191" t="s">
        <v>135</v>
      </c>
      <c r="E961" s="219" t="s">
        <v>1</v>
      </c>
      <c r="F961" s="220" t="s">
        <v>138</v>
      </c>
      <c r="G961" s="218"/>
      <c r="H961" s="221">
        <v>8</v>
      </c>
      <c r="I961" s="222"/>
      <c r="J961" s="218"/>
      <c r="K961" s="218"/>
      <c r="L961" s="223"/>
      <c r="M961" s="224"/>
      <c r="N961" s="225"/>
      <c r="O961" s="225"/>
      <c r="P961" s="225"/>
      <c r="Q961" s="225"/>
      <c r="R961" s="225"/>
      <c r="S961" s="225"/>
      <c r="T961" s="226"/>
      <c r="AT961" s="227" t="s">
        <v>135</v>
      </c>
      <c r="AU961" s="227" t="s">
        <v>82</v>
      </c>
      <c r="AV961" s="14" t="s">
        <v>132</v>
      </c>
      <c r="AW961" s="14" t="s">
        <v>30</v>
      </c>
      <c r="AX961" s="14" t="s">
        <v>82</v>
      </c>
      <c r="AY961" s="227" t="s">
        <v>125</v>
      </c>
    </row>
    <row r="962" spans="1:65" s="2" customFormat="1" ht="24.2" customHeight="1">
      <c r="A962" s="33"/>
      <c r="B962" s="34"/>
      <c r="C962" s="228" t="s">
        <v>780</v>
      </c>
      <c r="D962" s="228" t="s">
        <v>769</v>
      </c>
      <c r="E962" s="229" t="s">
        <v>1738</v>
      </c>
      <c r="F962" s="230" t="s">
        <v>1739</v>
      </c>
      <c r="G962" s="231" t="s">
        <v>159</v>
      </c>
      <c r="H962" s="232">
        <v>8</v>
      </c>
      <c r="I962" s="233"/>
      <c r="J962" s="234">
        <f>ROUND(I962*H962,2)</f>
        <v>0</v>
      </c>
      <c r="K962" s="230" t="s">
        <v>130</v>
      </c>
      <c r="L962" s="38"/>
      <c r="M962" s="235" t="s">
        <v>1</v>
      </c>
      <c r="N962" s="236" t="s">
        <v>39</v>
      </c>
      <c r="O962" s="70"/>
      <c r="P962" s="187">
        <f>O962*H962</f>
        <v>0</v>
      </c>
      <c r="Q962" s="187">
        <v>0</v>
      </c>
      <c r="R962" s="187">
        <f>Q962*H962</f>
        <v>0</v>
      </c>
      <c r="S962" s="187">
        <v>0</v>
      </c>
      <c r="T962" s="188">
        <f>S962*H962</f>
        <v>0</v>
      </c>
      <c r="U962" s="33"/>
      <c r="V962" s="33"/>
      <c r="W962" s="33"/>
      <c r="X962" s="33"/>
      <c r="Y962" s="33"/>
      <c r="Z962" s="33"/>
      <c r="AA962" s="33"/>
      <c r="AB962" s="33"/>
      <c r="AC962" s="33"/>
      <c r="AD962" s="33"/>
      <c r="AE962" s="33"/>
      <c r="AR962" s="189" t="s">
        <v>1289</v>
      </c>
      <c r="AT962" s="189" t="s">
        <v>769</v>
      </c>
      <c r="AU962" s="189" t="s">
        <v>82</v>
      </c>
      <c r="AY962" s="16" t="s">
        <v>125</v>
      </c>
      <c r="BE962" s="190">
        <f>IF(N962="základní",J962,0)</f>
        <v>0</v>
      </c>
      <c r="BF962" s="190">
        <f>IF(N962="snížená",J962,0)</f>
        <v>0</v>
      </c>
      <c r="BG962" s="190">
        <f>IF(N962="zákl. přenesená",J962,0)</f>
        <v>0</v>
      </c>
      <c r="BH962" s="190">
        <f>IF(N962="sníž. přenesená",J962,0)</f>
        <v>0</v>
      </c>
      <c r="BI962" s="190">
        <f>IF(N962="nulová",J962,0)</f>
        <v>0</v>
      </c>
      <c r="BJ962" s="16" t="s">
        <v>82</v>
      </c>
      <c r="BK962" s="190">
        <f>ROUND(I962*H962,2)</f>
        <v>0</v>
      </c>
      <c r="BL962" s="16" t="s">
        <v>1289</v>
      </c>
      <c r="BM962" s="189" t="s">
        <v>1740</v>
      </c>
    </row>
    <row r="963" spans="1:65" s="2" customFormat="1" ht="29.25">
      <c r="A963" s="33"/>
      <c r="B963" s="34"/>
      <c r="C963" s="35"/>
      <c r="D963" s="191" t="s">
        <v>134</v>
      </c>
      <c r="E963" s="35"/>
      <c r="F963" s="192" t="s">
        <v>1741</v>
      </c>
      <c r="G963" s="35"/>
      <c r="H963" s="35"/>
      <c r="I963" s="193"/>
      <c r="J963" s="35"/>
      <c r="K963" s="35"/>
      <c r="L963" s="38"/>
      <c r="M963" s="194"/>
      <c r="N963" s="195"/>
      <c r="O963" s="70"/>
      <c r="P963" s="70"/>
      <c r="Q963" s="70"/>
      <c r="R963" s="70"/>
      <c r="S963" s="70"/>
      <c r="T963" s="71"/>
      <c r="U963" s="33"/>
      <c r="V963" s="33"/>
      <c r="W963" s="33"/>
      <c r="X963" s="33"/>
      <c r="Y963" s="33"/>
      <c r="Z963" s="33"/>
      <c r="AA963" s="33"/>
      <c r="AB963" s="33"/>
      <c r="AC963" s="33"/>
      <c r="AD963" s="33"/>
      <c r="AE963" s="33"/>
      <c r="AT963" s="16" t="s">
        <v>134</v>
      </c>
      <c r="AU963" s="16" t="s">
        <v>82</v>
      </c>
    </row>
    <row r="964" spans="1:65" s="12" customFormat="1">
      <c r="B964" s="196"/>
      <c r="C964" s="197"/>
      <c r="D964" s="191" t="s">
        <v>135</v>
      </c>
      <c r="E964" s="198" t="s">
        <v>1</v>
      </c>
      <c r="F964" s="199" t="s">
        <v>1742</v>
      </c>
      <c r="G964" s="197"/>
      <c r="H964" s="198" t="s">
        <v>1</v>
      </c>
      <c r="I964" s="200"/>
      <c r="J964" s="197"/>
      <c r="K964" s="197"/>
      <c r="L964" s="201"/>
      <c r="M964" s="202"/>
      <c r="N964" s="203"/>
      <c r="O964" s="203"/>
      <c r="P964" s="203"/>
      <c r="Q964" s="203"/>
      <c r="R964" s="203"/>
      <c r="S964" s="203"/>
      <c r="T964" s="204"/>
      <c r="AT964" s="205" t="s">
        <v>135</v>
      </c>
      <c r="AU964" s="205" t="s">
        <v>82</v>
      </c>
      <c r="AV964" s="12" t="s">
        <v>82</v>
      </c>
      <c r="AW964" s="12" t="s">
        <v>30</v>
      </c>
      <c r="AX964" s="12" t="s">
        <v>74</v>
      </c>
      <c r="AY964" s="205" t="s">
        <v>125</v>
      </c>
    </row>
    <row r="965" spans="1:65" s="13" customFormat="1">
      <c r="B965" s="206"/>
      <c r="C965" s="207"/>
      <c r="D965" s="191" t="s">
        <v>135</v>
      </c>
      <c r="E965" s="208" t="s">
        <v>1</v>
      </c>
      <c r="F965" s="209" t="s">
        <v>243</v>
      </c>
      <c r="G965" s="207"/>
      <c r="H965" s="210">
        <v>4</v>
      </c>
      <c r="I965" s="211"/>
      <c r="J965" s="207"/>
      <c r="K965" s="207"/>
      <c r="L965" s="212"/>
      <c r="M965" s="213"/>
      <c r="N965" s="214"/>
      <c r="O965" s="214"/>
      <c r="P965" s="214"/>
      <c r="Q965" s="214"/>
      <c r="R965" s="214"/>
      <c r="S965" s="214"/>
      <c r="T965" s="215"/>
      <c r="AT965" s="216" t="s">
        <v>135</v>
      </c>
      <c r="AU965" s="216" t="s">
        <v>82</v>
      </c>
      <c r="AV965" s="13" t="s">
        <v>84</v>
      </c>
      <c r="AW965" s="13" t="s">
        <v>30</v>
      </c>
      <c r="AX965" s="13" t="s">
        <v>74</v>
      </c>
      <c r="AY965" s="216" t="s">
        <v>125</v>
      </c>
    </row>
    <row r="966" spans="1:65" s="12" customFormat="1">
      <c r="B966" s="196"/>
      <c r="C966" s="197"/>
      <c r="D966" s="191" t="s">
        <v>135</v>
      </c>
      <c r="E966" s="198" t="s">
        <v>1</v>
      </c>
      <c r="F966" s="199" t="s">
        <v>1743</v>
      </c>
      <c r="G966" s="197"/>
      <c r="H966" s="198" t="s">
        <v>1</v>
      </c>
      <c r="I966" s="200"/>
      <c r="J966" s="197"/>
      <c r="K966" s="197"/>
      <c r="L966" s="201"/>
      <c r="M966" s="202"/>
      <c r="N966" s="203"/>
      <c r="O966" s="203"/>
      <c r="P966" s="203"/>
      <c r="Q966" s="203"/>
      <c r="R966" s="203"/>
      <c r="S966" s="203"/>
      <c r="T966" s="204"/>
      <c r="AT966" s="205" t="s">
        <v>135</v>
      </c>
      <c r="AU966" s="205" t="s">
        <v>82</v>
      </c>
      <c r="AV966" s="12" t="s">
        <v>82</v>
      </c>
      <c r="AW966" s="12" t="s">
        <v>30</v>
      </c>
      <c r="AX966" s="12" t="s">
        <v>74</v>
      </c>
      <c r="AY966" s="205" t="s">
        <v>125</v>
      </c>
    </row>
    <row r="967" spans="1:65" s="13" customFormat="1">
      <c r="B967" s="206"/>
      <c r="C967" s="207"/>
      <c r="D967" s="191" t="s">
        <v>135</v>
      </c>
      <c r="E967" s="208" t="s">
        <v>1</v>
      </c>
      <c r="F967" s="209" t="s">
        <v>243</v>
      </c>
      <c r="G967" s="207"/>
      <c r="H967" s="210">
        <v>4</v>
      </c>
      <c r="I967" s="211"/>
      <c r="J967" s="207"/>
      <c r="K967" s="207"/>
      <c r="L967" s="212"/>
      <c r="M967" s="213"/>
      <c r="N967" s="214"/>
      <c r="O967" s="214"/>
      <c r="P967" s="214"/>
      <c r="Q967" s="214"/>
      <c r="R967" s="214"/>
      <c r="S967" s="214"/>
      <c r="T967" s="215"/>
      <c r="AT967" s="216" t="s">
        <v>135</v>
      </c>
      <c r="AU967" s="216" t="s">
        <v>82</v>
      </c>
      <c r="AV967" s="13" t="s">
        <v>84</v>
      </c>
      <c r="AW967" s="13" t="s">
        <v>30</v>
      </c>
      <c r="AX967" s="13" t="s">
        <v>74</v>
      </c>
      <c r="AY967" s="216" t="s">
        <v>125</v>
      </c>
    </row>
    <row r="968" spans="1:65" s="14" customFormat="1">
      <c r="B968" s="217"/>
      <c r="C968" s="218"/>
      <c r="D968" s="191" t="s">
        <v>135</v>
      </c>
      <c r="E968" s="219" t="s">
        <v>1</v>
      </c>
      <c r="F968" s="220" t="s">
        <v>138</v>
      </c>
      <c r="G968" s="218"/>
      <c r="H968" s="221">
        <v>8</v>
      </c>
      <c r="I968" s="222"/>
      <c r="J968" s="218"/>
      <c r="K968" s="218"/>
      <c r="L968" s="223"/>
      <c r="M968" s="224"/>
      <c r="N968" s="225"/>
      <c r="O968" s="225"/>
      <c r="P968" s="225"/>
      <c r="Q968" s="225"/>
      <c r="R968" s="225"/>
      <c r="S968" s="225"/>
      <c r="T968" s="226"/>
      <c r="AT968" s="227" t="s">
        <v>135</v>
      </c>
      <c r="AU968" s="227" t="s">
        <v>82</v>
      </c>
      <c r="AV968" s="14" t="s">
        <v>132</v>
      </c>
      <c r="AW968" s="14" t="s">
        <v>30</v>
      </c>
      <c r="AX968" s="14" t="s">
        <v>82</v>
      </c>
      <c r="AY968" s="227" t="s">
        <v>125</v>
      </c>
    </row>
    <row r="969" spans="1:65" s="11" customFormat="1" ht="25.9" customHeight="1">
      <c r="B969" s="163"/>
      <c r="C969" s="164"/>
      <c r="D969" s="165" t="s">
        <v>73</v>
      </c>
      <c r="E969" s="166" t="s">
        <v>1324</v>
      </c>
      <c r="F969" s="166" t="s">
        <v>1325</v>
      </c>
      <c r="G969" s="164"/>
      <c r="H969" s="164"/>
      <c r="I969" s="167"/>
      <c r="J969" s="168">
        <f>BK969</f>
        <v>0</v>
      </c>
      <c r="K969" s="164"/>
      <c r="L969" s="169"/>
      <c r="M969" s="170"/>
      <c r="N969" s="171"/>
      <c r="O969" s="171"/>
      <c r="P969" s="172">
        <f>SUM(P970:P1030)</f>
        <v>0</v>
      </c>
      <c r="Q969" s="171"/>
      <c r="R969" s="172">
        <f>SUM(R970:R1030)</f>
        <v>0</v>
      </c>
      <c r="S969" s="171"/>
      <c r="T969" s="173">
        <f>SUM(T970:T1030)</f>
        <v>0</v>
      </c>
      <c r="AR969" s="174" t="s">
        <v>176</v>
      </c>
      <c r="AT969" s="175" t="s">
        <v>73</v>
      </c>
      <c r="AU969" s="175" t="s">
        <v>74</v>
      </c>
      <c r="AY969" s="174" t="s">
        <v>125</v>
      </c>
      <c r="BK969" s="176">
        <f>SUM(BK970:BK1030)</f>
        <v>0</v>
      </c>
    </row>
    <row r="970" spans="1:65" s="2" customFormat="1" ht="37.9" customHeight="1">
      <c r="A970" s="33"/>
      <c r="B970" s="34"/>
      <c r="C970" s="228" t="s">
        <v>785</v>
      </c>
      <c r="D970" s="228" t="s">
        <v>769</v>
      </c>
      <c r="E970" s="229" t="s">
        <v>1327</v>
      </c>
      <c r="F970" s="230" t="s">
        <v>1328</v>
      </c>
      <c r="G970" s="231" t="s">
        <v>727</v>
      </c>
      <c r="H970" s="232">
        <v>183.02600000000001</v>
      </c>
      <c r="I970" s="233"/>
      <c r="J970" s="234">
        <f>ROUND(I970*H970,2)</f>
        <v>0</v>
      </c>
      <c r="K970" s="230" t="s">
        <v>130</v>
      </c>
      <c r="L970" s="38"/>
      <c r="M970" s="235" t="s">
        <v>1</v>
      </c>
      <c r="N970" s="236" t="s">
        <v>39</v>
      </c>
      <c r="O970" s="70"/>
      <c r="P970" s="187">
        <f>O970*H970</f>
        <v>0</v>
      </c>
      <c r="Q970" s="187">
        <v>0</v>
      </c>
      <c r="R970" s="187">
        <f>Q970*H970</f>
        <v>0</v>
      </c>
      <c r="S970" s="187">
        <v>0</v>
      </c>
      <c r="T970" s="188">
        <f>S970*H970</f>
        <v>0</v>
      </c>
      <c r="U970" s="33"/>
      <c r="V970" s="33"/>
      <c r="W970" s="33"/>
      <c r="X970" s="33"/>
      <c r="Y970" s="33"/>
      <c r="Z970" s="33"/>
      <c r="AA970" s="33"/>
      <c r="AB970" s="33"/>
      <c r="AC970" s="33"/>
      <c r="AD970" s="33"/>
      <c r="AE970" s="33"/>
      <c r="AR970" s="189" t="s">
        <v>1289</v>
      </c>
      <c r="AT970" s="189" t="s">
        <v>769</v>
      </c>
      <c r="AU970" s="189" t="s">
        <v>82</v>
      </c>
      <c r="AY970" s="16" t="s">
        <v>125</v>
      </c>
      <c r="BE970" s="190">
        <f>IF(N970="základní",J970,0)</f>
        <v>0</v>
      </c>
      <c r="BF970" s="190">
        <f>IF(N970="snížená",J970,0)</f>
        <v>0</v>
      </c>
      <c r="BG970" s="190">
        <f>IF(N970="zákl. přenesená",J970,0)</f>
        <v>0</v>
      </c>
      <c r="BH970" s="190">
        <f>IF(N970="sníž. přenesená",J970,0)</f>
        <v>0</v>
      </c>
      <c r="BI970" s="190">
        <f>IF(N970="nulová",J970,0)</f>
        <v>0</v>
      </c>
      <c r="BJ970" s="16" t="s">
        <v>82</v>
      </c>
      <c r="BK970" s="190">
        <f>ROUND(I970*H970,2)</f>
        <v>0</v>
      </c>
      <c r="BL970" s="16" t="s">
        <v>1289</v>
      </c>
      <c r="BM970" s="189" t="s">
        <v>1744</v>
      </c>
    </row>
    <row r="971" spans="1:65" s="2" customFormat="1" ht="68.25">
      <c r="A971" s="33"/>
      <c r="B971" s="34"/>
      <c r="C971" s="35"/>
      <c r="D971" s="191" t="s">
        <v>134</v>
      </c>
      <c r="E971" s="35"/>
      <c r="F971" s="192" t="s">
        <v>1330</v>
      </c>
      <c r="G971" s="35"/>
      <c r="H971" s="35"/>
      <c r="I971" s="193"/>
      <c r="J971" s="35"/>
      <c r="K971" s="35"/>
      <c r="L971" s="38"/>
      <c r="M971" s="194"/>
      <c r="N971" s="195"/>
      <c r="O971" s="70"/>
      <c r="P971" s="70"/>
      <c r="Q971" s="70"/>
      <c r="R971" s="70"/>
      <c r="S971" s="70"/>
      <c r="T971" s="71"/>
      <c r="U971" s="33"/>
      <c r="V971" s="33"/>
      <c r="W971" s="33"/>
      <c r="X971" s="33"/>
      <c r="Y971" s="33"/>
      <c r="Z971" s="33"/>
      <c r="AA971" s="33"/>
      <c r="AB971" s="33"/>
      <c r="AC971" s="33"/>
      <c r="AD971" s="33"/>
      <c r="AE971" s="33"/>
      <c r="AT971" s="16" t="s">
        <v>134</v>
      </c>
      <c r="AU971" s="16" t="s">
        <v>82</v>
      </c>
    </row>
    <row r="972" spans="1:65" s="12" customFormat="1">
      <c r="B972" s="196"/>
      <c r="C972" s="197"/>
      <c r="D972" s="191" t="s">
        <v>135</v>
      </c>
      <c r="E972" s="198" t="s">
        <v>1</v>
      </c>
      <c r="F972" s="199" t="s">
        <v>1331</v>
      </c>
      <c r="G972" s="197"/>
      <c r="H972" s="198" t="s">
        <v>1</v>
      </c>
      <c r="I972" s="200"/>
      <c r="J972" s="197"/>
      <c r="K972" s="197"/>
      <c r="L972" s="201"/>
      <c r="M972" s="202"/>
      <c r="N972" s="203"/>
      <c r="O972" s="203"/>
      <c r="P972" s="203"/>
      <c r="Q972" s="203"/>
      <c r="R972" s="203"/>
      <c r="S972" s="203"/>
      <c r="T972" s="204"/>
      <c r="AT972" s="205" t="s">
        <v>135</v>
      </c>
      <c r="AU972" s="205" t="s">
        <v>82</v>
      </c>
      <c r="AV972" s="12" t="s">
        <v>82</v>
      </c>
      <c r="AW972" s="12" t="s">
        <v>30</v>
      </c>
      <c r="AX972" s="12" t="s">
        <v>74</v>
      </c>
      <c r="AY972" s="205" t="s">
        <v>125</v>
      </c>
    </row>
    <row r="973" spans="1:65" s="13" customFormat="1">
      <c r="B973" s="206"/>
      <c r="C973" s="207"/>
      <c r="D973" s="191" t="s">
        <v>135</v>
      </c>
      <c r="E973" s="208" t="s">
        <v>1</v>
      </c>
      <c r="F973" s="209" t="s">
        <v>1745</v>
      </c>
      <c r="G973" s="207"/>
      <c r="H973" s="210">
        <v>182.98599999999999</v>
      </c>
      <c r="I973" s="211"/>
      <c r="J973" s="207"/>
      <c r="K973" s="207"/>
      <c r="L973" s="212"/>
      <c r="M973" s="213"/>
      <c r="N973" s="214"/>
      <c r="O973" s="214"/>
      <c r="P973" s="214"/>
      <c r="Q973" s="214"/>
      <c r="R973" s="214"/>
      <c r="S973" s="214"/>
      <c r="T973" s="215"/>
      <c r="AT973" s="216" t="s">
        <v>135</v>
      </c>
      <c r="AU973" s="216" t="s">
        <v>82</v>
      </c>
      <c r="AV973" s="13" t="s">
        <v>84</v>
      </c>
      <c r="AW973" s="13" t="s">
        <v>30</v>
      </c>
      <c r="AX973" s="13" t="s">
        <v>74</v>
      </c>
      <c r="AY973" s="216" t="s">
        <v>125</v>
      </c>
    </row>
    <row r="974" spans="1:65" s="12" customFormat="1">
      <c r="B974" s="196"/>
      <c r="C974" s="197"/>
      <c r="D974" s="191" t="s">
        <v>135</v>
      </c>
      <c r="E974" s="198" t="s">
        <v>1</v>
      </c>
      <c r="F974" s="199" t="s">
        <v>1333</v>
      </c>
      <c r="G974" s="197"/>
      <c r="H974" s="198" t="s">
        <v>1</v>
      </c>
      <c r="I974" s="200"/>
      <c r="J974" s="197"/>
      <c r="K974" s="197"/>
      <c r="L974" s="201"/>
      <c r="M974" s="202"/>
      <c r="N974" s="203"/>
      <c r="O974" s="203"/>
      <c r="P974" s="203"/>
      <c r="Q974" s="203"/>
      <c r="R974" s="203"/>
      <c r="S974" s="203"/>
      <c r="T974" s="204"/>
      <c r="AT974" s="205" t="s">
        <v>135</v>
      </c>
      <c r="AU974" s="205" t="s">
        <v>82</v>
      </c>
      <c r="AV974" s="12" t="s">
        <v>82</v>
      </c>
      <c r="AW974" s="12" t="s">
        <v>30</v>
      </c>
      <c r="AX974" s="12" t="s">
        <v>74</v>
      </c>
      <c r="AY974" s="205" t="s">
        <v>125</v>
      </c>
    </row>
    <row r="975" spans="1:65" s="13" customFormat="1">
      <c r="B975" s="206"/>
      <c r="C975" s="207"/>
      <c r="D975" s="191" t="s">
        <v>135</v>
      </c>
      <c r="E975" s="208" t="s">
        <v>1</v>
      </c>
      <c r="F975" s="209" t="s">
        <v>1746</v>
      </c>
      <c r="G975" s="207"/>
      <c r="H975" s="210">
        <v>0.04</v>
      </c>
      <c r="I975" s="211"/>
      <c r="J975" s="207"/>
      <c r="K975" s="207"/>
      <c r="L975" s="212"/>
      <c r="M975" s="213"/>
      <c r="N975" s="214"/>
      <c r="O975" s="214"/>
      <c r="P975" s="214"/>
      <c r="Q975" s="214"/>
      <c r="R975" s="214"/>
      <c r="S975" s="214"/>
      <c r="T975" s="215"/>
      <c r="AT975" s="216" t="s">
        <v>135</v>
      </c>
      <c r="AU975" s="216" t="s">
        <v>82</v>
      </c>
      <c r="AV975" s="13" t="s">
        <v>84</v>
      </c>
      <c r="AW975" s="13" t="s">
        <v>30</v>
      </c>
      <c r="AX975" s="13" t="s">
        <v>74</v>
      </c>
      <c r="AY975" s="216" t="s">
        <v>125</v>
      </c>
    </row>
    <row r="976" spans="1:65" s="14" customFormat="1">
      <c r="B976" s="217"/>
      <c r="C976" s="218"/>
      <c r="D976" s="191" t="s">
        <v>135</v>
      </c>
      <c r="E976" s="219" t="s">
        <v>1</v>
      </c>
      <c r="F976" s="220" t="s">
        <v>138</v>
      </c>
      <c r="G976" s="218"/>
      <c r="H976" s="221">
        <v>183.02599999999998</v>
      </c>
      <c r="I976" s="222"/>
      <c r="J976" s="218"/>
      <c r="K976" s="218"/>
      <c r="L976" s="223"/>
      <c r="M976" s="224"/>
      <c r="N976" s="225"/>
      <c r="O976" s="225"/>
      <c r="P976" s="225"/>
      <c r="Q976" s="225"/>
      <c r="R976" s="225"/>
      <c r="S976" s="225"/>
      <c r="T976" s="226"/>
      <c r="AT976" s="227" t="s">
        <v>135</v>
      </c>
      <c r="AU976" s="227" t="s">
        <v>82</v>
      </c>
      <c r="AV976" s="14" t="s">
        <v>132</v>
      </c>
      <c r="AW976" s="14" t="s">
        <v>30</v>
      </c>
      <c r="AX976" s="14" t="s">
        <v>82</v>
      </c>
      <c r="AY976" s="227" t="s">
        <v>125</v>
      </c>
    </row>
    <row r="977" spans="1:65" s="2" customFormat="1" ht="37.9" customHeight="1">
      <c r="A977" s="33"/>
      <c r="B977" s="34"/>
      <c r="C977" s="228" t="s">
        <v>791</v>
      </c>
      <c r="D977" s="228" t="s">
        <v>769</v>
      </c>
      <c r="E977" s="229" t="s">
        <v>1336</v>
      </c>
      <c r="F977" s="230" t="s">
        <v>1337</v>
      </c>
      <c r="G977" s="231" t="s">
        <v>727</v>
      </c>
      <c r="H977" s="232">
        <v>3566.64</v>
      </c>
      <c r="I977" s="233"/>
      <c r="J977" s="234">
        <f>ROUND(I977*H977,2)</f>
        <v>0</v>
      </c>
      <c r="K977" s="230" t="s">
        <v>130</v>
      </c>
      <c r="L977" s="38"/>
      <c r="M977" s="235" t="s">
        <v>1</v>
      </c>
      <c r="N977" s="236" t="s">
        <v>39</v>
      </c>
      <c r="O977" s="70"/>
      <c r="P977" s="187">
        <f>O977*H977</f>
        <v>0</v>
      </c>
      <c r="Q977" s="187">
        <v>0</v>
      </c>
      <c r="R977" s="187">
        <f>Q977*H977</f>
        <v>0</v>
      </c>
      <c r="S977" s="187">
        <v>0</v>
      </c>
      <c r="T977" s="188">
        <f>S977*H977</f>
        <v>0</v>
      </c>
      <c r="U977" s="33"/>
      <c r="V977" s="33"/>
      <c r="W977" s="33"/>
      <c r="X977" s="33"/>
      <c r="Y977" s="33"/>
      <c r="Z977" s="33"/>
      <c r="AA977" s="33"/>
      <c r="AB977" s="33"/>
      <c r="AC977" s="33"/>
      <c r="AD977" s="33"/>
      <c r="AE977" s="33"/>
      <c r="AR977" s="189" t="s">
        <v>1289</v>
      </c>
      <c r="AT977" s="189" t="s">
        <v>769</v>
      </c>
      <c r="AU977" s="189" t="s">
        <v>82</v>
      </c>
      <c r="AY977" s="16" t="s">
        <v>125</v>
      </c>
      <c r="BE977" s="190">
        <f>IF(N977="základní",J977,0)</f>
        <v>0</v>
      </c>
      <c r="BF977" s="190">
        <f>IF(N977="snížená",J977,0)</f>
        <v>0</v>
      </c>
      <c r="BG977" s="190">
        <f>IF(N977="zákl. přenesená",J977,0)</f>
        <v>0</v>
      </c>
      <c r="BH977" s="190">
        <f>IF(N977="sníž. přenesená",J977,0)</f>
        <v>0</v>
      </c>
      <c r="BI977" s="190">
        <f>IF(N977="nulová",J977,0)</f>
        <v>0</v>
      </c>
      <c r="BJ977" s="16" t="s">
        <v>82</v>
      </c>
      <c r="BK977" s="190">
        <f>ROUND(I977*H977,2)</f>
        <v>0</v>
      </c>
      <c r="BL977" s="16" t="s">
        <v>1289</v>
      </c>
      <c r="BM977" s="189" t="s">
        <v>1747</v>
      </c>
    </row>
    <row r="978" spans="1:65" s="2" customFormat="1" ht="68.25">
      <c r="A978" s="33"/>
      <c r="B978" s="34"/>
      <c r="C978" s="35"/>
      <c r="D978" s="191" t="s">
        <v>134</v>
      </c>
      <c r="E978" s="35"/>
      <c r="F978" s="192" t="s">
        <v>1339</v>
      </c>
      <c r="G978" s="35"/>
      <c r="H978" s="35"/>
      <c r="I978" s="193"/>
      <c r="J978" s="35"/>
      <c r="K978" s="35"/>
      <c r="L978" s="38"/>
      <c r="M978" s="194"/>
      <c r="N978" s="195"/>
      <c r="O978" s="70"/>
      <c r="P978" s="70"/>
      <c r="Q978" s="70"/>
      <c r="R978" s="70"/>
      <c r="S978" s="70"/>
      <c r="T978" s="71"/>
      <c r="U978" s="33"/>
      <c r="V978" s="33"/>
      <c r="W978" s="33"/>
      <c r="X978" s="33"/>
      <c r="Y978" s="33"/>
      <c r="Z978" s="33"/>
      <c r="AA978" s="33"/>
      <c r="AB978" s="33"/>
      <c r="AC978" s="33"/>
      <c r="AD978" s="33"/>
      <c r="AE978" s="33"/>
      <c r="AT978" s="16" t="s">
        <v>134</v>
      </c>
      <c r="AU978" s="16" t="s">
        <v>82</v>
      </c>
    </row>
    <row r="979" spans="1:65" s="12" customFormat="1">
      <c r="B979" s="196"/>
      <c r="C979" s="197"/>
      <c r="D979" s="191" t="s">
        <v>135</v>
      </c>
      <c r="E979" s="198" t="s">
        <v>1</v>
      </c>
      <c r="F979" s="199" t="s">
        <v>1748</v>
      </c>
      <c r="G979" s="197"/>
      <c r="H979" s="198" t="s">
        <v>1</v>
      </c>
      <c r="I979" s="200"/>
      <c r="J979" s="197"/>
      <c r="K979" s="197"/>
      <c r="L979" s="201"/>
      <c r="M979" s="202"/>
      <c r="N979" s="203"/>
      <c r="O979" s="203"/>
      <c r="P979" s="203"/>
      <c r="Q979" s="203"/>
      <c r="R979" s="203"/>
      <c r="S979" s="203"/>
      <c r="T979" s="204"/>
      <c r="AT979" s="205" t="s">
        <v>135</v>
      </c>
      <c r="AU979" s="205" t="s">
        <v>82</v>
      </c>
      <c r="AV979" s="12" t="s">
        <v>82</v>
      </c>
      <c r="AW979" s="12" t="s">
        <v>30</v>
      </c>
      <c r="AX979" s="12" t="s">
        <v>74</v>
      </c>
      <c r="AY979" s="205" t="s">
        <v>125</v>
      </c>
    </row>
    <row r="980" spans="1:65" s="13" customFormat="1">
      <c r="B980" s="206"/>
      <c r="C980" s="207"/>
      <c r="D980" s="191" t="s">
        <v>135</v>
      </c>
      <c r="E980" s="208" t="s">
        <v>1</v>
      </c>
      <c r="F980" s="209" t="s">
        <v>1749</v>
      </c>
      <c r="G980" s="207"/>
      <c r="H980" s="210">
        <v>3566.64</v>
      </c>
      <c r="I980" s="211"/>
      <c r="J980" s="207"/>
      <c r="K980" s="207"/>
      <c r="L980" s="212"/>
      <c r="M980" s="213"/>
      <c r="N980" s="214"/>
      <c r="O980" s="214"/>
      <c r="P980" s="214"/>
      <c r="Q980" s="214"/>
      <c r="R980" s="214"/>
      <c r="S980" s="214"/>
      <c r="T980" s="215"/>
      <c r="AT980" s="216" t="s">
        <v>135</v>
      </c>
      <c r="AU980" s="216" t="s">
        <v>82</v>
      </c>
      <c r="AV980" s="13" t="s">
        <v>84</v>
      </c>
      <c r="AW980" s="13" t="s">
        <v>30</v>
      </c>
      <c r="AX980" s="13" t="s">
        <v>74</v>
      </c>
      <c r="AY980" s="216" t="s">
        <v>125</v>
      </c>
    </row>
    <row r="981" spans="1:65" s="14" customFormat="1">
      <c r="B981" s="217"/>
      <c r="C981" s="218"/>
      <c r="D981" s="191" t="s">
        <v>135</v>
      </c>
      <c r="E981" s="219" t="s">
        <v>1</v>
      </c>
      <c r="F981" s="220" t="s">
        <v>138</v>
      </c>
      <c r="G981" s="218"/>
      <c r="H981" s="221">
        <v>3566.64</v>
      </c>
      <c r="I981" s="222"/>
      <c r="J981" s="218"/>
      <c r="K981" s="218"/>
      <c r="L981" s="223"/>
      <c r="M981" s="224"/>
      <c r="N981" s="225"/>
      <c r="O981" s="225"/>
      <c r="P981" s="225"/>
      <c r="Q981" s="225"/>
      <c r="R981" s="225"/>
      <c r="S981" s="225"/>
      <c r="T981" s="226"/>
      <c r="AT981" s="227" t="s">
        <v>135</v>
      </c>
      <c r="AU981" s="227" t="s">
        <v>82</v>
      </c>
      <c r="AV981" s="14" t="s">
        <v>132</v>
      </c>
      <c r="AW981" s="14" t="s">
        <v>30</v>
      </c>
      <c r="AX981" s="14" t="s">
        <v>82</v>
      </c>
      <c r="AY981" s="227" t="s">
        <v>125</v>
      </c>
    </row>
    <row r="982" spans="1:65" s="2" customFormat="1" ht="37.9" customHeight="1">
      <c r="A982" s="33"/>
      <c r="B982" s="34"/>
      <c r="C982" s="228" t="s">
        <v>802</v>
      </c>
      <c r="D982" s="228" t="s">
        <v>769</v>
      </c>
      <c r="E982" s="229" t="s">
        <v>1347</v>
      </c>
      <c r="F982" s="230" t="s">
        <v>1348</v>
      </c>
      <c r="G982" s="231" t="s">
        <v>727</v>
      </c>
      <c r="H982" s="232">
        <v>3764.77</v>
      </c>
      <c r="I982" s="233"/>
      <c r="J982" s="234">
        <f>ROUND(I982*H982,2)</f>
        <v>0</v>
      </c>
      <c r="K982" s="230" t="s">
        <v>130</v>
      </c>
      <c r="L982" s="38"/>
      <c r="M982" s="235" t="s">
        <v>1</v>
      </c>
      <c r="N982" s="236" t="s">
        <v>39</v>
      </c>
      <c r="O982" s="70"/>
      <c r="P982" s="187">
        <f>O982*H982</f>
        <v>0</v>
      </c>
      <c r="Q982" s="187">
        <v>0</v>
      </c>
      <c r="R982" s="187">
        <f>Q982*H982</f>
        <v>0</v>
      </c>
      <c r="S982" s="187">
        <v>0</v>
      </c>
      <c r="T982" s="188">
        <f>S982*H982</f>
        <v>0</v>
      </c>
      <c r="U982" s="33"/>
      <c r="V982" s="33"/>
      <c r="W982" s="33"/>
      <c r="X982" s="33"/>
      <c r="Y982" s="33"/>
      <c r="Z982" s="33"/>
      <c r="AA982" s="33"/>
      <c r="AB982" s="33"/>
      <c r="AC982" s="33"/>
      <c r="AD982" s="33"/>
      <c r="AE982" s="33"/>
      <c r="AR982" s="189" t="s">
        <v>1289</v>
      </c>
      <c r="AT982" s="189" t="s">
        <v>769</v>
      </c>
      <c r="AU982" s="189" t="s">
        <v>82</v>
      </c>
      <c r="AY982" s="16" t="s">
        <v>125</v>
      </c>
      <c r="BE982" s="190">
        <f>IF(N982="základní",J982,0)</f>
        <v>0</v>
      </c>
      <c r="BF982" s="190">
        <f>IF(N982="snížená",J982,0)</f>
        <v>0</v>
      </c>
      <c r="BG982" s="190">
        <f>IF(N982="zákl. přenesená",J982,0)</f>
        <v>0</v>
      </c>
      <c r="BH982" s="190">
        <f>IF(N982="sníž. přenesená",J982,0)</f>
        <v>0</v>
      </c>
      <c r="BI982" s="190">
        <f>IF(N982="nulová",J982,0)</f>
        <v>0</v>
      </c>
      <c r="BJ982" s="16" t="s">
        <v>82</v>
      </c>
      <c r="BK982" s="190">
        <f>ROUND(I982*H982,2)</f>
        <v>0</v>
      </c>
      <c r="BL982" s="16" t="s">
        <v>1289</v>
      </c>
      <c r="BM982" s="189" t="s">
        <v>1750</v>
      </c>
    </row>
    <row r="983" spans="1:65" s="2" customFormat="1" ht="68.25">
      <c r="A983" s="33"/>
      <c r="B983" s="34"/>
      <c r="C983" s="35"/>
      <c r="D983" s="191" t="s">
        <v>134</v>
      </c>
      <c r="E983" s="35"/>
      <c r="F983" s="192" t="s">
        <v>1350</v>
      </c>
      <c r="G983" s="35"/>
      <c r="H983" s="35"/>
      <c r="I983" s="193"/>
      <c r="J983" s="35"/>
      <c r="K983" s="35"/>
      <c r="L983" s="38"/>
      <c r="M983" s="194"/>
      <c r="N983" s="195"/>
      <c r="O983" s="70"/>
      <c r="P983" s="70"/>
      <c r="Q983" s="70"/>
      <c r="R983" s="70"/>
      <c r="S983" s="70"/>
      <c r="T983" s="71"/>
      <c r="U983" s="33"/>
      <c r="V983" s="33"/>
      <c r="W983" s="33"/>
      <c r="X983" s="33"/>
      <c r="Y983" s="33"/>
      <c r="Z983" s="33"/>
      <c r="AA983" s="33"/>
      <c r="AB983" s="33"/>
      <c r="AC983" s="33"/>
      <c r="AD983" s="33"/>
      <c r="AE983" s="33"/>
      <c r="AT983" s="16" t="s">
        <v>134</v>
      </c>
      <c r="AU983" s="16" t="s">
        <v>82</v>
      </c>
    </row>
    <row r="984" spans="1:65" s="12" customFormat="1">
      <c r="B984" s="196"/>
      <c r="C984" s="197"/>
      <c r="D984" s="191" t="s">
        <v>135</v>
      </c>
      <c r="E984" s="198" t="s">
        <v>1</v>
      </c>
      <c r="F984" s="199" t="s">
        <v>1351</v>
      </c>
      <c r="G984" s="197"/>
      <c r="H984" s="198" t="s">
        <v>1</v>
      </c>
      <c r="I984" s="200"/>
      <c r="J984" s="197"/>
      <c r="K984" s="197"/>
      <c r="L984" s="201"/>
      <c r="M984" s="202"/>
      <c r="N984" s="203"/>
      <c r="O984" s="203"/>
      <c r="P984" s="203"/>
      <c r="Q984" s="203"/>
      <c r="R984" s="203"/>
      <c r="S984" s="203"/>
      <c r="T984" s="204"/>
      <c r="AT984" s="205" t="s">
        <v>135</v>
      </c>
      <c r="AU984" s="205" t="s">
        <v>82</v>
      </c>
      <c r="AV984" s="12" t="s">
        <v>82</v>
      </c>
      <c r="AW984" s="12" t="s">
        <v>30</v>
      </c>
      <c r="AX984" s="12" t="s">
        <v>74</v>
      </c>
      <c r="AY984" s="205" t="s">
        <v>125</v>
      </c>
    </row>
    <row r="985" spans="1:65" s="13" customFormat="1">
      <c r="B985" s="206"/>
      <c r="C985" s="207"/>
      <c r="D985" s="191" t="s">
        <v>135</v>
      </c>
      <c r="E985" s="208" t="s">
        <v>1</v>
      </c>
      <c r="F985" s="209" t="s">
        <v>1751</v>
      </c>
      <c r="G985" s="207"/>
      <c r="H985" s="210">
        <v>3761.8310000000001</v>
      </c>
      <c r="I985" s="211"/>
      <c r="J985" s="207"/>
      <c r="K985" s="207"/>
      <c r="L985" s="212"/>
      <c r="M985" s="213"/>
      <c r="N985" s="214"/>
      <c r="O985" s="214"/>
      <c r="P985" s="214"/>
      <c r="Q985" s="214"/>
      <c r="R985" s="214"/>
      <c r="S985" s="214"/>
      <c r="T985" s="215"/>
      <c r="AT985" s="216" t="s">
        <v>135</v>
      </c>
      <c r="AU985" s="216" t="s">
        <v>82</v>
      </c>
      <c r="AV985" s="13" t="s">
        <v>84</v>
      </c>
      <c r="AW985" s="13" t="s">
        <v>30</v>
      </c>
      <c r="AX985" s="13" t="s">
        <v>74</v>
      </c>
      <c r="AY985" s="216" t="s">
        <v>125</v>
      </c>
    </row>
    <row r="986" spans="1:65" s="12" customFormat="1">
      <c r="B986" s="196"/>
      <c r="C986" s="197"/>
      <c r="D986" s="191" t="s">
        <v>135</v>
      </c>
      <c r="E986" s="198" t="s">
        <v>1</v>
      </c>
      <c r="F986" s="199" t="s">
        <v>1752</v>
      </c>
      <c r="G986" s="197"/>
      <c r="H986" s="198" t="s">
        <v>1</v>
      </c>
      <c r="I986" s="200"/>
      <c r="J986" s="197"/>
      <c r="K986" s="197"/>
      <c r="L986" s="201"/>
      <c r="M986" s="202"/>
      <c r="N986" s="203"/>
      <c r="O986" s="203"/>
      <c r="P986" s="203"/>
      <c r="Q986" s="203"/>
      <c r="R986" s="203"/>
      <c r="S986" s="203"/>
      <c r="T986" s="204"/>
      <c r="AT986" s="205" t="s">
        <v>135</v>
      </c>
      <c r="AU986" s="205" t="s">
        <v>82</v>
      </c>
      <c r="AV986" s="12" t="s">
        <v>82</v>
      </c>
      <c r="AW986" s="12" t="s">
        <v>30</v>
      </c>
      <c r="AX986" s="12" t="s">
        <v>74</v>
      </c>
      <c r="AY986" s="205" t="s">
        <v>125</v>
      </c>
    </row>
    <row r="987" spans="1:65" s="13" customFormat="1">
      <c r="B987" s="206"/>
      <c r="C987" s="207"/>
      <c r="D987" s="191" t="s">
        <v>135</v>
      </c>
      <c r="E987" s="208" t="s">
        <v>1</v>
      </c>
      <c r="F987" s="209" t="s">
        <v>1753</v>
      </c>
      <c r="G987" s="207"/>
      <c r="H987" s="210">
        <v>2.8149999999999999</v>
      </c>
      <c r="I987" s="211"/>
      <c r="J987" s="207"/>
      <c r="K987" s="207"/>
      <c r="L987" s="212"/>
      <c r="M987" s="213"/>
      <c r="N987" s="214"/>
      <c r="O987" s="214"/>
      <c r="P987" s="214"/>
      <c r="Q987" s="214"/>
      <c r="R987" s="214"/>
      <c r="S987" s="214"/>
      <c r="T987" s="215"/>
      <c r="AT987" s="216" t="s">
        <v>135</v>
      </c>
      <c r="AU987" s="216" t="s">
        <v>82</v>
      </c>
      <c r="AV987" s="13" t="s">
        <v>84</v>
      </c>
      <c r="AW987" s="13" t="s">
        <v>30</v>
      </c>
      <c r="AX987" s="13" t="s">
        <v>74</v>
      </c>
      <c r="AY987" s="216" t="s">
        <v>125</v>
      </c>
    </row>
    <row r="988" spans="1:65" s="12" customFormat="1">
      <c r="B988" s="196"/>
      <c r="C988" s="197"/>
      <c r="D988" s="191" t="s">
        <v>135</v>
      </c>
      <c r="E988" s="198" t="s">
        <v>1</v>
      </c>
      <c r="F988" s="199" t="s">
        <v>1353</v>
      </c>
      <c r="G988" s="197"/>
      <c r="H988" s="198" t="s">
        <v>1</v>
      </c>
      <c r="I988" s="200"/>
      <c r="J988" s="197"/>
      <c r="K988" s="197"/>
      <c r="L988" s="201"/>
      <c r="M988" s="202"/>
      <c r="N988" s="203"/>
      <c r="O988" s="203"/>
      <c r="P988" s="203"/>
      <c r="Q988" s="203"/>
      <c r="R988" s="203"/>
      <c r="S988" s="203"/>
      <c r="T988" s="204"/>
      <c r="AT988" s="205" t="s">
        <v>135</v>
      </c>
      <c r="AU988" s="205" t="s">
        <v>82</v>
      </c>
      <c r="AV988" s="12" t="s">
        <v>82</v>
      </c>
      <c r="AW988" s="12" t="s">
        <v>30</v>
      </c>
      <c r="AX988" s="12" t="s">
        <v>74</v>
      </c>
      <c r="AY988" s="205" t="s">
        <v>125</v>
      </c>
    </row>
    <row r="989" spans="1:65" s="13" customFormat="1">
      <c r="B989" s="206"/>
      <c r="C989" s="207"/>
      <c r="D989" s="191" t="s">
        <v>135</v>
      </c>
      <c r="E989" s="208" t="s">
        <v>1</v>
      </c>
      <c r="F989" s="209" t="s">
        <v>1361</v>
      </c>
      <c r="G989" s="207"/>
      <c r="H989" s="210">
        <v>0.124</v>
      </c>
      <c r="I989" s="211"/>
      <c r="J989" s="207"/>
      <c r="K989" s="207"/>
      <c r="L989" s="212"/>
      <c r="M989" s="213"/>
      <c r="N989" s="214"/>
      <c r="O989" s="214"/>
      <c r="P989" s="214"/>
      <c r="Q989" s="214"/>
      <c r="R989" s="214"/>
      <c r="S989" s="214"/>
      <c r="T989" s="215"/>
      <c r="AT989" s="216" t="s">
        <v>135</v>
      </c>
      <c r="AU989" s="216" t="s">
        <v>82</v>
      </c>
      <c r="AV989" s="13" t="s">
        <v>84</v>
      </c>
      <c r="AW989" s="13" t="s">
        <v>30</v>
      </c>
      <c r="AX989" s="13" t="s">
        <v>74</v>
      </c>
      <c r="AY989" s="216" t="s">
        <v>125</v>
      </c>
    </row>
    <row r="990" spans="1:65" s="14" customFormat="1">
      <c r="B990" s="217"/>
      <c r="C990" s="218"/>
      <c r="D990" s="191" t="s">
        <v>135</v>
      </c>
      <c r="E990" s="219" t="s">
        <v>1</v>
      </c>
      <c r="F990" s="220" t="s">
        <v>138</v>
      </c>
      <c r="G990" s="218"/>
      <c r="H990" s="221">
        <v>3764.77</v>
      </c>
      <c r="I990" s="222"/>
      <c r="J990" s="218"/>
      <c r="K990" s="218"/>
      <c r="L990" s="223"/>
      <c r="M990" s="224"/>
      <c r="N990" s="225"/>
      <c r="O990" s="225"/>
      <c r="P990" s="225"/>
      <c r="Q990" s="225"/>
      <c r="R990" s="225"/>
      <c r="S990" s="225"/>
      <c r="T990" s="226"/>
      <c r="AT990" s="227" t="s">
        <v>135</v>
      </c>
      <c r="AU990" s="227" t="s">
        <v>82</v>
      </c>
      <c r="AV990" s="14" t="s">
        <v>132</v>
      </c>
      <c r="AW990" s="14" t="s">
        <v>30</v>
      </c>
      <c r="AX990" s="14" t="s">
        <v>82</v>
      </c>
      <c r="AY990" s="227" t="s">
        <v>125</v>
      </c>
    </row>
    <row r="991" spans="1:65" s="2" customFormat="1" ht="37.9" customHeight="1">
      <c r="A991" s="33"/>
      <c r="B991" s="34"/>
      <c r="C991" s="228" t="s">
        <v>809</v>
      </c>
      <c r="D991" s="228" t="s">
        <v>769</v>
      </c>
      <c r="E991" s="229" t="s">
        <v>1356</v>
      </c>
      <c r="F991" s="230" t="s">
        <v>1357</v>
      </c>
      <c r="G991" s="231" t="s">
        <v>727</v>
      </c>
      <c r="H991" s="232">
        <v>1.5369999999999999</v>
      </c>
      <c r="I991" s="233"/>
      <c r="J991" s="234">
        <f>ROUND(I991*H991,2)</f>
        <v>0</v>
      </c>
      <c r="K991" s="230" t="s">
        <v>130</v>
      </c>
      <c r="L991" s="38"/>
      <c r="M991" s="235" t="s">
        <v>1</v>
      </c>
      <c r="N991" s="236" t="s">
        <v>39</v>
      </c>
      <c r="O991" s="70"/>
      <c r="P991" s="187">
        <f>O991*H991</f>
        <v>0</v>
      </c>
      <c r="Q991" s="187">
        <v>0</v>
      </c>
      <c r="R991" s="187">
        <f>Q991*H991</f>
        <v>0</v>
      </c>
      <c r="S991" s="187">
        <v>0</v>
      </c>
      <c r="T991" s="188">
        <f>S991*H991</f>
        <v>0</v>
      </c>
      <c r="U991" s="33"/>
      <c r="V991" s="33"/>
      <c r="W991" s="33"/>
      <c r="X991" s="33"/>
      <c r="Y991" s="33"/>
      <c r="Z991" s="33"/>
      <c r="AA991" s="33"/>
      <c r="AB991" s="33"/>
      <c r="AC991" s="33"/>
      <c r="AD991" s="33"/>
      <c r="AE991" s="33"/>
      <c r="AR991" s="189" t="s">
        <v>1289</v>
      </c>
      <c r="AT991" s="189" t="s">
        <v>769</v>
      </c>
      <c r="AU991" s="189" t="s">
        <v>82</v>
      </c>
      <c r="AY991" s="16" t="s">
        <v>125</v>
      </c>
      <c r="BE991" s="190">
        <f>IF(N991="základní",J991,0)</f>
        <v>0</v>
      </c>
      <c r="BF991" s="190">
        <f>IF(N991="snížená",J991,0)</f>
        <v>0</v>
      </c>
      <c r="BG991" s="190">
        <f>IF(N991="zákl. přenesená",J991,0)</f>
        <v>0</v>
      </c>
      <c r="BH991" s="190">
        <f>IF(N991="sníž. přenesená",J991,0)</f>
        <v>0</v>
      </c>
      <c r="BI991" s="190">
        <f>IF(N991="nulová",J991,0)</f>
        <v>0</v>
      </c>
      <c r="BJ991" s="16" t="s">
        <v>82</v>
      </c>
      <c r="BK991" s="190">
        <f>ROUND(I991*H991,2)</f>
        <v>0</v>
      </c>
      <c r="BL991" s="16" t="s">
        <v>1289</v>
      </c>
      <c r="BM991" s="189" t="s">
        <v>1754</v>
      </c>
    </row>
    <row r="992" spans="1:65" s="2" customFormat="1" ht="68.25">
      <c r="A992" s="33"/>
      <c r="B992" s="34"/>
      <c r="C992" s="35"/>
      <c r="D992" s="191" t="s">
        <v>134</v>
      </c>
      <c r="E992" s="35"/>
      <c r="F992" s="192" t="s">
        <v>1359</v>
      </c>
      <c r="G992" s="35"/>
      <c r="H992" s="35"/>
      <c r="I992" s="193"/>
      <c r="J992" s="35"/>
      <c r="K992" s="35"/>
      <c r="L992" s="38"/>
      <c r="M992" s="194"/>
      <c r="N992" s="195"/>
      <c r="O992" s="70"/>
      <c r="P992" s="70"/>
      <c r="Q992" s="70"/>
      <c r="R992" s="70"/>
      <c r="S992" s="70"/>
      <c r="T992" s="71"/>
      <c r="U992" s="33"/>
      <c r="V992" s="33"/>
      <c r="W992" s="33"/>
      <c r="X992" s="33"/>
      <c r="Y992" s="33"/>
      <c r="Z992" s="33"/>
      <c r="AA992" s="33"/>
      <c r="AB992" s="33"/>
      <c r="AC992" s="33"/>
      <c r="AD992" s="33"/>
      <c r="AE992" s="33"/>
      <c r="AT992" s="16" t="s">
        <v>134</v>
      </c>
      <c r="AU992" s="16" t="s">
        <v>82</v>
      </c>
    </row>
    <row r="993" spans="1:65" s="12" customFormat="1">
      <c r="B993" s="196"/>
      <c r="C993" s="197"/>
      <c r="D993" s="191" t="s">
        <v>135</v>
      </c>
      <c r="E993" s="198" t="s">
        <v>1</v>
      </c>
      <c r="F993" s="199" t="s">
        <v>1755</v>
      </c>
      <c r="G993" s="197"/>
      <c r="H993" s="198" t="s">
        <v>1</v>
      </c>
      <c r="I993" s="200"/>
      <c r="J993" s="197"/>
      <c r="K993" s="197"/>
      <c r="L993" s="201"/>
      <c r="M993" s="202"/>
      <c r="N993" s="203"/>
      <c r="O993" s="203"/>
      <c r="P993" s="203"/>
      <c r="Q993" s="203"/>
      <c r="R993" s="203"/>
      <c r="S993" s="203"/>
      <c r="T993" s="204"/>
      <c r="AT993" s="205" t="s">
        <v>135</v>
      </c>
      <c r="AU993" s="205" t="s">
        <v>82</v>
      </c>
      <c r="AV993" s="12" t="s">
        <v>82</v>
      </c>
      <c r="AW993" s="12" t="s">
        <v>30</v>
      </c>
      <c r="AX993" s="12" t="s">
        <v>74</v>
      </c>
      <c r="AY993" s="205" t="s">
        <v>125</v>
      </c>
    </row>
    <row r="994" spans="1:65" s="13" customFormat="1">
      <c r="B994" s="206"/>
      <c r="C994" s="207"/>
      <c r="D994" s="191" t="s">
        <v>135</v>
      </c>
      <c r="E994" s="208" t="s">
        <v>1</v>
      </c>
      <c r="F994" s="209" t="s">
        <v>1756</v>
      </c>
      <c r="G994" s="207"/>
      <c r="H994" s="210">
        <v>2.5999999999999999E-2</v>
      </c>
      <c r="I994" s="211"/>
      <c r="J994" s="207"/>
      <c r="K994" s="207"/>
      <c r="L994" s="212"/>
      <c r="M994" s="213"/>
      <c r="N994" s="214"/>
      <c r="O994" s="214"/>
      <c r="P994" s="214"/>
      <c r="Q994" s="214"/>
      <c r="R994" s="214"/>
      <c r="S994" s="214"/>
      <c r="T994" s="215"/>
      <c r="AT994" s="216" t="s">
        <v>135</v>
      </c>
      <c r="AU994" s="216" t="s">
        <v>82</v>
      </c>
      <c r="AV994" s="13" t="s">
        <v>84</v>
      </c>
      <c r="AW994" s="13" t="s">
        <v>30</v>
      </c>
      <c r="AX994" s="13" t="s">
        <v>74</v>
      </c>
      <c r="AY994" s="216" t="s">
        <v>125</v>
      </c>
    </row>
    <row r="995" spans="1:65" s="12" customFormat="1">
      <c r="B995" s="196"/>
      <c r="C995" s="197"/>
      <c r="D995" s="191" t="s">
        <v>135</v>
      </c>
      <c r="E995" s="198" t="s">
        <v>1</v>
      </c>
      <c r="F995" s="199" t="s">
        <v>1368</v>
      </c>
      <c r="G995" s="197"/>
      <c r="H995" s="198" t="s">
        <v>1</v>
      </c>
      <c r="I995" s="200"/>
      <c r="J995" s="197"/>
      <c r="K995" s="197"/>
      <c r="L995" s="201"/>
      <c r="M995" s="202"/>
      <c r="N995" s="203"/>
      <c r="O995" s="203"/>
      <c r="P995" s="203"/>
      <c r="Q995" s="203"/>
      <c r="R995" s="203"/>
      <c r="S995" s="203"/>
      <c r="T995" s="204"/>
      <c r="AT995" s="205" t="s">
        <v>135</v>
      </c>
      <c r="AU995" s="205" t="s">
        <v>82</v>
      </c>
      <c r="AV995" s="12" t="s">
        <v>82</v>
      </c>
      <c r="AW995" s="12" t="s">
        <v>30</v>
      </c>
      <c r="AX995" s="12" t="s">
        <v>74</v>
      </c>
      <c r="AY995" s="205" t="s">
        <v>125</v>
      </c>
    </row>
    <row r="996" spans="1:65" s="13" customFormat="1">
      <c r="B996" s="206"/>
      <c r="C996" s="207"/>
      <c r="D996" s="191" t="s">
        <v>135</v>
      </c>
      <c r="E996" s="208" t="s">
        <v>1</v>
      </c>
      <c r="F996" s="209" t="s">
        <v>1757</v>
      </c>
      <c r="G996" s="207"/>
      <c r="H996" s="210">
        <v>7.1999999999999995E-2</v>
      </c>
      <c r="I996" s="211"/>
      <c r="J996" s="207"/>
      <c r="K996" s="207"/>
      <c r="L996" s="212"/>
      <c r="M996" s="213"/>
      <c r="N996" s="214"/>
      <c r="O996" s="214"/>
      <c r="P996" s="214"/>
      <c r="Q996" s="214"/>
      <c r="R996" s="214"/>
      <c r="S996" s="214"/>
      <c r="T996" s="215"/>
      <c r="AT996" s="216" t="s">
        <v>135</v>
      </c>
      <c r="AU996" s="216" t="s">
        <v>82</v>
      </c>
      <c r="AV996" s="13" t="s">
        <v>84</v>
      </c>
      <c r="AW996" s="13" t="s">
        <v>30</v>
      </c>
      <c r="AX996" s="13" t="s">
        <v>74</v>
      </c>
      <c r="AY996" s="216" t="s">
        <v>125</v>
      </c>
    </row>
    <row r="997" spans="1:65" s="12" customFormat="1">
      <c r="B997" s="196"/>
      <c r="C997" s="197"/>
      <c r="D997" s="191" t="s">
        <v>135</v>
      </c>
      <c r="E997" s="198" t="s">
        <v>1</v>
      </c>
      <c r="F997" s="199" t="s">
        <v>1370</v>
      </c>
      <c r="G997" s="197"/>
      <c r="H997" s="198" t="s">
        <v>1</v>
      </c>
      <c r="I997" s="200"/>
      <c r="J997" s="197"/>
      <c r="K997" s="197"/>
      <c r="L997" s="201"/>
      <c r="M997" s="202"/>
      <c r="N997" s="203"/>
      <c r="O997" s="203"/>
      <c r="P997" s="203"/>
      <c r="Q997" s="203"/>
      <c r="R997" s="203"/>
      <c r="S997" s="203"/>
      <c r="T997" s="204"/>
      <c r="AT997" s="205" t="s">
        <v>135</v>
      </c>
      <c r="AU997" s="205" t="s">
        <v>82</v>
      </c>
      <c r="AV997" s="12" t="s">
        <v>82</v>
      </c>
      <c r="AW997" s="12" t="s">
        <v>30</v>
      </c>
      <c r="AX997" s="12" t="s">
        <v>74</v>
      </c>
      <c r="AY997" s="205" t="s">
        <v>125</v>
      </c>
    </row>
    <row r="998" spans="1:65" s="13" customFormat="1">
      <c r="B998" s="206"/>
      <c r="C998" s="207"/>
      <c r="D998" s="191" t="s">
        <v>135</v>
      </c>
      <c r="E998" s="208" t="s">
        <v>1</v>
      </c>
      <c r="F998" s="209" t="s">
        <v>1354</v>
      </c>
      <c r="G998" s="207"/>
      <c r="H998" s="210">
        <v>1.2</v>
      </c>
      <c r="I998" s="211"/>
      <c r="J998" s="207"/>
      <c r="K998" s="207"/>
      <c r="L998" s="212"/>
      <c r="M998" s="213"/>
      <c r="N998" s="214"/>
      <c r="O998" s="214"/>
      <c r="P998" s="214"/>
      <c r="Q998" s="214"/>
      <c r="R998" s="214"/>
      <c r="S998" s="214"/>
      <c r="T998" s="215"/>
      <c r="AT998" s="216" t="s">
        <v>135</v>
      </c>
      <c r="AU998" s="216" t="s">
        <v>82</v>
      </c>
      <c r="AV998" s="13" t="s">
        <v>84</v>
      </c>
      <c r="AW998" s="13" t="s">
        <v>30</v>
      </c>
      <c r="AX998" s="13" t="s">
        <v>74</v>
      </c>
      <c r="AY998" s="216" t="s">
        <v>125</v>
      </c>
    </row>
    <row r="999" spans="1:65" s="12" customFormat="1">
      <c r="B999" s="196"/>
      <c r="C999" s="197"/>
      <c r="D999" s="191" t="s">
        <v>135</v>
      </c>
      <c r="E999" s="198" t="s">
        <v>1</v>
      </c>
      <c r="F999" s="199" t="s">
        <v>1372</v>
      </c>
      <c r="G999" s="197"/>
      <c r="H999" s="198" t="s">
        <v>1</v>
      </c>
      <c r="I999" s="200"/>
      <c r="J999" s="197"/>
      <c r="K999" s="197"/>
      <c r="L999" s="201"/>
      <c r="M999" s="202"/>
      <c r="N999" s="203"/>
      <c r="O999" s="203"/>
      <c r="P999" s="203"/>
      <c r="Q999" s="203"/>
      <c r="R999" s="203"/>
      <c r="S999" s="203"/>
      <c r="T999" s="204"/>
      <c r="AT999" s="205" t="s">
        <v>135</v>
      </c>
      <c r="AU999" s="205" t="s">
        <v>82</v>
      </c>
      <c r="AV999" s="12" t="s">
        <v>82</v>
      </c>
      <c r="AW999" s="12" t="s">
        <v>30</v>
      </c>
      <c r="AX999" s="12" t="s">
        <v>74</v>
      </c>
      <c r="AY999" s="205" t="s">
        <v>125</v>
      </c>
    </row>
    <row r="1000" spans="1:65" s="13" customFormat="1">
      <c r="B1000" s="206"/>
      <c r="C1000" s="207"/>
      <c r="D1000" s="191" t="s">
        <v>135</v>
      </c>
      <c r="E1000" s="208" t="s">
        <v>1</v>
      </c>
      <c r="F1000" s="209" t="s">
        <v>1758</v>
      </c>
      <c r="G1000" s="207"/>
      <c r="H1000" s="210">
        <v>0.23899999999999999</v>
      </c>
      <c r="I1000" s="211"/>
      <c r="J1000" s="207"/>
      <c r="K1000" s="207"/>
      <c r="L1000" s="212"/>
      <c r="M1000" s="213"/>
      <c r="N1000" s="214"/>
      <c r="O1000" s="214"/>
      <c r="P1000" s="214"/>
      <c r="Q1000" s="214"/>
      <c r="R1000" s="214"/>
      <c r="S1000" s="214"/>
      <c r="T1000" s="215"/>
      <c r="AT1000" s="216" t="s">
        <v>135</v>
      </c>
      <c r="AU1000" s="216" t="s">
        <v>82</v>
      </c>
      <c r="AV1000" s="13" t="s">
        <v>84</v>
      </c>
      <c r="AW1000" s="13" t="s">
        <v>30</v>
      </c>
      <c r="AX1000" s="13" t="s">
        <v>74</v>
      </c>
      <c r="AY1000" s="216" t="s">
        <v>125</v>
      </c>
    </row>
    <row r="1001" spans="1:65" s="14" customFormat="1">
      <c r="B1001" s="217"/>
      <c r="C1001" s="218"/>
      <c r="D1001" s="191" t="s">
        <v>135</v>
      </c>
      <c r="E1001" s="219" t="s">
        <v>1</v>
      </c>
      <c r="F1001" s="220" t="s">
        <v>138</v>
      </c>
      <c r="G1001" s="218"/>
      <c r="H1001" s="221">
        <v>1.5369999999999999</v>
      </c>
      <c r="I1001" s="222"/>
      <c r="J1001" s="218"/>
      <c r="K1001" s="218"/>
      <c r="L1001" s="223"/>
      <c r="M1001" s="224"/>
      <c r="N1001" s="225"/>
      <c r="O1001" s="225"/>
      <c r="P1001" s="225"/>
      <c r="Q1001" s="225"/>
      <c r="R1001" s="225"/>
      <c r="S1001" s="225"/>
      <c r="T1001" s="226"/>
      <c r="AT1001" s="227" t="s">
        <v>135</v>
      </c>
      <c r="AU1001" s="227" t="s">
        <v>82</v>
      </c>
      <c r="AV1001" s="14" t="s">
        <v>132</v>
      </c>
      <c r="AW1001" s="14" t="s">
        <v>30</v>
      </c>
      <c r="AX1001" s="14" t="s">
        <v>82</v>
      </c>
      <c r="AY1001" s="227" t="s">
        <v>125</v>
      </c>
    </row>
    <row r="1002" spans="1:65" s="2" customFormat="1" ht="49.15" customHeight="1">
      <c r="A1002" s="33"/>
      <c r="B1002" s="34"/>
      <c r="C1002" s="228" t="s">
        <v>815</v>
      </c>
      <c r="D1002" s="228" t="s">
        <v>769</v>
      </c>
      <c r="E1002" s="229" t="s">
        <v>1382</v>
      </c>
      <c r="F1002" s="230" t="s">
        <v>1383</v>
      </c>
      <c r="G1002" s="231" t="s">
        <v>727</v>
      </c>
      <c r="H1002" s="232">
        <v>776.44600000000003</v>
      </c>
      <c r="I1002" s="233"/>
      <c r="J1002" s="234">
        <f>ROUND(I1002*H1002,2)</f>
        <v>0</v>
      </c>
      <c r="K1002" s="230" t="s">
        <v>130</v>
      </c>
      <c r="L1002" s="38"/>
      <c r="M1002" s="235" t="s">
        <v>1</v>
      </c>
      <c r="N1002" s="236" t="s">
        <v>39</v>
      </c>
      <c r="O1002" s="70"/>
      <c r="P1002" s="187">
        <f>O1002*H1002</f>
        <v>0</v>
      </c>
      <c r="Q1002" s="187">
        <v>0</v>
      </c>
      <c r="R1002" s="187">
        <f>Q1002*H1002</f>
        <v>0</v>
      </c>
      <c r="S1002" s="187">
        <v>0</v>
      </c>
      <c r="T1002" s="188">
        <f>S1002*H1002</f>
        <v>0</v>
      </c>
      <c r="U1002" s="33"/>
      <c r="V1002" s="33"/>
      <c r="W1002" s="33"/>
      <c r="X1002" s="33"/>
      <c r="Y1002" s="33"/>
      <c r="Z1002" s="33"/>
      <c r="AA1002" s="33"/>
      <c r="AB1002" s="33"/>
      <c r="AC1002" s="33"/>
      <c r="AD1002" s="33"/>
      <c r="AE1002" s="33"/>
      <c r="AR1002" s="189" t="s">
        <v>1289</v>
      </c>
      <c r="AT1002" s="189" t="s">
        <v>769</v>
      </c>
      <c r="AU1002" s="189" t="s">
        <v>82</v>
      </c>
      <c r="AY1002" s="16" t="s">
        <v>125</v>
      </c>
      <c r="BE1002" s="190">
        <f>IF(N1002="základní",J1002,0)</f>
        <v>0</v>
      </c>
      <c r="BF1002" s="190">
        <f>IF(N1002="snížená",J1002,0)</f>
        <v>0</v>
      </c>
      <c r="BG1002" s="190">
        <f>IF(N1002="zákl. přenesená",J1002,0)</f>
        <v>0</v>
      </c>
      <c r="BH1002" s="190">
        <f>IF(N1002="sníž. přenesená",J1002,0)</f>
        <v>0</v>
      </c>
      <c r="BI1002" s="190">
        <f>IF(N1002="nulová",J1002,0)</f>
        <v>0</v>
      </c>
      <c r="BJ1002" s="16" t="s">
        <v>82</v>
      </c>
      <c r="BK1002" s="190">
        <f>ROUND(I1002*H1002,2)</f>
        <v>0</v>
      </c>
      <c r="BL1002" s="16" t="s">
        <v>1289</v>
      </c>
      <c r="BM1002" s="189" t="s">
        <v>1759</v>
      </c>
    </row>
    <row r="1003" spans="1:65" s="2" customFormat="1" ht="68.25">
      <c r="A1003" s="33"/>
      <c r="B1003" s="34"/>
      <c r="C1003" s="35"/>
      <c r="D1003" s="191" t="s">
        <v>134</v>
      </c>
      <c r="E1003" s="35"/>
      <c r="F1003" s="192" t="s">
        <v>1385</v>
      </c>
      <c r="G1003" s="35"/>
      <c r="H1003" s="35"/>
      <c r="I1003" s="193"/>
      <c r="J1003" s="35"/>
      <c r="K1003" s="35"/>
      <c r="L1003" s="38"/>
      <c r="M1003" s="194"/>
      <c r="N1003" s="195"/>
      <c r="O1003" s="70"/>
      <c r="P1003" s="70"/>
      <c r="Q1003" s="70"/>
      <c r="R1003" s="70"/>
      <c r="S1003" s="70"/>
      <c r="T1003" s="71"/>
      <c r="U1003" s="33"/>
      <c r="V1003" s="33"/>
      <c r="W1003" s="33"/>
      <c r="X1003" s="33"/>
      <c r="Y1003" s="33"/>
      <c r="Z1003" s="33"/>
      <c r="AA1003" s="33"/>
      <c r="AB1003" s="33"/>
      <c r="AC1003" s="33"/>
      <c r="AD1003" s="33"/>
      <c r="AE1003" s="33"/>
      <c r="AT1003" s="16" t="s">
        <v>134</v>
      </c>
      <c r="AU1003" s="16" t="s">
        <v>82</v>
      </c>
    </row>
    <row r="1004" spans="1:65" s="12" customFormat="1">
      <c r="B1004" s="196"/>
      <c r="C1004" s="197"/>
      <c r="D1004" s="191" t="s">
        <v>135</v>
      </c>
      <c r="E1004" s="198" t="s">
        <v>1</v>
      </c>
      <c r="F1004" s="199" t="s">
        <v>1386</v>
      </c>
      <c r="G1004" s="197"/>
      <c r="H1004" s="198" t="s">
        <v>1</v>
      </c>
      <c r="I1004" s="200"/>
      <c r="J1004" s="197"/>
      <c r="K1004" s="197"/>
      <c r="L1004" s="201"/>
      <c r="M1004" s="202"/>
      <c r="N1004" s="203"/>
      <c r="O1004" s="203"/>
      <c r="P1004" s="203"/>
      <c r="Q1004" s="203"/>
      <c r="R1004" s="203"/>
      <c r="S1004" s="203"/>
      <c r="T1004" s="204"/>
      <c r="AT1004" s="205" t="s">
        <v>135</v>
      </c>
      <c r="AU1004" s="205" t="s">
        <v>82</v>
      </c>
      <c r="AV1004" s="12" t="s">
        <v>82</v>
      </c>
      <c r="AW1004" s="12" t="s">
        <v>30</v>
      </c>
      <c r="AX1004" s="12" t="s">
        <v>74</v>
      </c>
      <c r="AY1004" s="205" t="s">
        <v>125</v>
      </c>
    </row>
    <row r="1005" spans="1:65" s="13" customFormat="1">
      <c r="B1005" s="206"/>
      <c r="C1005" s="207"/>
      <c r="D1005" s="191" t="s">
        <v>135</v>
      </c>
      <c r="E1005" s="208" t="s">
        <v>1</v>
      </c>
      <c r="F1005" s="209" t="s">
        <v>1760</v>
      </c>
      <c r="G1005" s="207"/>
      <c r="H1005" s="210">
        <v>774.33600000000001</v>
      </c>
      <c r="I1005" s="211"/>
      <c r="J1005" s="207"/>
      <c r="K1005" s="207"/>
      <c r="L1005" s="212"/>
      <c r="M1005" s="213"/>
      <c r="N1005" s="214"/>
      <c r="O1005" s="214"/>
      <c r="P1005" s="214"/>
      <c r="Q1005" s="214"/>
      <c r="R1005" s="214"/>
      <c r="S1005" s="214"/>
      <c r="T1005" s="215"/>
      <c r="AT1005" s="216" t="s">
        <v>135</v>
      </c>
      <c r="AU1005" s="216" t="s">
        <v>82</v>
      </c>
      <c r="AV1005" s="13" t="s">
        <v>84</v>
      </c>
      <c r="AW1005" s="13" t="s">
        <v>30</v>
      </c>
      <c r="AX1005" s="13" t="s">
        <v>74</v>
      </c>
      <c r="AY1005" s="216" t="s">
        <v>125</v>
      </c>
    </row>
    <row r="1006" spans="1:65" s="12" customFormat="1">
      <c r="B1006" s="196"/>
      <c r="C1006" s="197"/>
      <c r="D1006" s="191" t="s">
        <v>135</v>
      </c>
      <c r="E1006" s="198" t="s">
        <v>1</v>
      </c>
      <c r="F1006" s="199" t="s">
        <v>1388</v>
      </c>
      <c r="G1006" s="197"/>
      <c r="H1006" s="198" t="s">
        <v>1</v>
      </c>
      <c r="I1006" s="200"/>
      <c r="J1006" s="197"/>
      <c r="K1006" s="197"/>
      <c r="L1006" s="201"/>
      <c r="M1006" s="202"/>
      <c r="N1006" s="203"/>
      <c r="O1006" s="203"/>
      <c r="P1006" s="203"/>
      <c r="Q1006" s="203"/>
      <c r="R1006" s="203"/>
      <c r="S1006" s="203"/>
      <c r="T1006" s="204"/>
      <c r="AT1006" s="205" t="s">
        <v>135</v>
      </c>
      <c r="AU1006" s="205" t="s">
        <v>82</v>
      </c>
      <c r="AV1006" s="12" t="s">
        <v>82</v>
      </c>
      <c r="AW1006" s="12" t="s">
        <v>30</v>
      </c>
      <c r="AX1006" s="12" t="s">
        <v>74</v>
      </c>
      <c r="AY1006" s="205" t="s">
        <v>125</v>
      </c>
    </row>
    <row r="1007" spans="1:65" s="13" customFormat="1">
      <c r="B1007" s="206"/>
      <c r="C1007" s="207"/>
      <c r="D1007" s="191" t="s">
        <v>135</v>
      </c>
      <c r="E1007" s="208" t="s">
        <v>1</v>
      </c>
      <c r="F1007" s="209" t="s">
        <v>1761</v>
      </c>
      <c r="G1007" s="207"/>
      <c r="H1007" s="210">
        <v>0.68</v>
      </c>
      <c r="I1007" s="211"/>
      <c r="J1007" s="207"/>
      <c r="K1007" s="207"/>
      <c r="L1007" s="212"/>
      <c r="M1007" s="213"/>
      <c r="N1007" s="214"/>
      <c r="O1007" s="214"/>
      <c r="P1007" s="214"/>
      <c r="Q1007" s="214"/>
      <c r="R1007" s="214"/>
      <c r="S1007" s="214"/>
      <c r="T1007" s="215"/>
      <c r="AT1007" s="216" t="s">
        <v>135</v>
      </c>
      <c r="AU1007" s="216" t="s">
        <v>82</v>
      </c>
      <c r="AV1007" s="13" t="s">
        <v>84</v>
      </c>
      <c r="AW1007" s="13" t="s">
        <v>30</v>
      </c>
      <c r="AX1007" s="13" t="s">
        <v>74</v>
      </c>
      <c r="AY1007" s="216" t="s">
        <v>125</v>
      </c>
    </row>
    <row r="1008" spans="1:65" s="12" customFormat="1">
      <c r="B1008" s="196"/>
      <c r="C1008" s="197"/>
      <c r="D1008" s="191" t="s">
        <v>135</v>
      </c>
      <c r="E1008" s="198" t="s">
        <v>1</v>
      </c>
      <c r="F1008" s="199" t="s">
        <v>1390</v>
      </c>
      <c r="G1008" s="197"/>
      <c r="H1008" s="198" t="s">
        <v>1</v>
      </c>
      <c r="I1008" s="200"/>
      <c r="J1008" s="197"/>
      <c r="K1008" s="197"/>
      <c r="L1008" s="201"/>
      <c r="M1008" s="202"/>
      <c r="N1008" s="203"/>
      <c r="O1008" s="203"/>
      <c r="P1008" s="203"/>
      <c r="Q1008" s="203"/>
      <c r="R1008" s="203"/>
      <c r="S1008" s="203"/>
      <c r="T1008" s="204"/>
      <c r="AT1008" s="205" t="s">
        <v>135</v>
      </c>
      <c r="AU1008" s="205" t="s">
        <v>82</v>
      </c>
      <c r="AV1008" s="12" t="s">
        <v>82</v>
      </c>
      <c r="AW1008" s="12" t="s">
        <v>30</v>
      </c>
      <c r="AX1008" s="12" t="s">
        <v>74</v>
      </c>
      <c r="AY1008" s="205" t="s">
        <v>125</v>
      </c>
    </row>
    <row r="1009" spans="1:65" s="13" customFormat="1">
      <c r="B1009" s="206"/>
      <c r="C1009" s="207"/>
      <c r="D1009" s="191" t="s">
        <v>135</v>
      </c>
      <c r="E1009" s="208" t="s">
        <v>1</v>
      </c>
      <c r="F1009" s="209" t="s">
        <v>1762</v>
      </c>
      <c r="G1009" s="207"/>
      <c r="H1009" s="210">
        <v>1.43</v>
      </c>
      <c r="I1009" s="211"/>
      <c r="J1009" s="207"/>
      <c r="K1009" s="207"/>
      <c r="L1009" s="212"/>
      <c r="M1009" s="213"/>
      <c r="N1009" s="214"/>
      <c r="O1009" s="214"/>
      <c r="P1009" s="214"/>
      <c r="Q1009" s="214"/>
      <c r="R1009" s="214"/>
      <c r="S1009" s="214"/>
      <c r="T1009" s="215"/>
      <c r="AT1009" s="216" t="s">
        <v>135</v>
      </c>
      <c r="AU1009" s="216" t="s">
        <v>82</v>
      </c>
      <c r="AV1009" s="13" t="s">
        <v>84</v>
      </c>
      <c r="AW1009" s="13" t="s">
        <v>30</v>
      </c>
      <c r="AX1009" s="13" t="s">
        <v>74</v>
      </c>
      <c r="AY1009" s="216" t="s">
        <v>125</v>
      </c>
    </row>
    <row r="1010" spans="1:65" s="14" customFormat="1">
      <c r="B1010" s="217"/>
      <c r="C1010" s="218"/>
      <c r="D1010" s="191" t="s">
        <v>135</v>
      </c>
      <c r="E1010" s="219" t="s">
        <v>1</v>
      </c>
      <c r="F1010" s="220" t="s">
        <v>138</v>
      </c>
      <c r="G1010" s="218"/>
      <c r="H1010" s="221">
        <v>776.44599999999991</v>
      </c>
      <c r="I1010" s="222"/>
      <c r="J1010" s="218"/>
      <c r="K1010" s="218"/>
      <c r="L1010" s="223"/>
      <c r="M1010" s="224"/>
      <c r="N1010" s="225"/>
      <c r="O1010" s="225"/>
      <c r="P1010" s="225"/>
      <c r="Q1010" s="225"/>
      <c r="R1010" s="225"/>
      <c r="S1010" s="225"/>
      <c r="T1010" s="226"/>
      <c r="AT1010" s="227" t="s">
        <v>135</v>
      </c>
      <c r="AU1010" s="227" t="s">
        <v>82</v>
      </c>
      <c r="AV1010" s="14" t="s">
        <v>132</v>
      </c>
      <c r="AW1010" s="14" t="s">
        <v>30</v>
      </c>
      <c r="AX1010" s="14" t="s">
        <v>82</v>
      </c>
      <c r="AY1010" s="227" t="s">
        <v>125</v>
      </c>
    </row>
    <row r="1011" spans="1:65" s="2" customFormat="1" ht="55.5" customHeight="1">
      <c r="A1011" s="33"/>
      <c r="B1011" s="34"/>
      <c r="C1011" s="228" t="s">
        <v>849</v>
      </c>
      <c r="D1011" s="228" t="s">
        <v>769</v>
      </c>
      <c r="E1011" s="229" t="s">
        <v>1393</v>
      </c>
      <c r="F1011" s="230" t="s">
        <v>1394</v>
      </c>
      <c r="G1011" s="231" t="s">
        <v>727</v>
      </c>
      <c r="H1011" s="232">
        <v>26.38</v>
      </c>
      <c r="I1011" s="233"/>
      <c r="J1011" s="234">
        <f>ROUND(I1011*H1011,2)</f>
        <v>0</v>
      </c>
      <c r="K1011" s="230" t="s">
        <v>130</v>
      </c>
      <c r="L1011" s="38"/>
      <c r="M1011" s="235" t="s">
        <v>1</v>
      </c>
      <c r="N1011" s="236" t="s">
        <v>39</v>
      </c>
      <c r="O1011" s="70"/>
      <c r="P1011" s="187">
        <f>O1011*H1011</f>
        <v>0</v>
      </c>
      <c r="Q1011" s="187">
        <v>0</v>
      </c>
      <c r="R1011" s="187">
        <f>Q1011*H1011</f>
        <v>0</v>
      </c>
      <c r="S1011" s="187">
        <v>0</v>
      </c>
      <c r="T1011" s="188">
        <f>S1011*H1011</f>
        <v>0</v>
      </c>
      <c r="U1011" s="33"/>
      <c r="V1011" s="33"/>
      <c r="W1011" s="33"/>
      <c r="X1011" s="33"/>
      <c r="Y1011" s="33"/>
      <c r="Z1011" s="33"/>
      <c r="AA1011" s="33"/>
      <c r="AB1011" s="33"/>
      <c r="AC1011" s="33"/>
      <c r="AD1011" s="33"/>
      <c r="AE1011" s="33"/>
      <c r="AR1011" s="189" t="s">
        <v>1289</v>
      </c>
      <c r="AT1011" s="189" t="s">
        <v>769</v>
      </c>
      <c r="AU1011" s="189" t="s">
        <v>82</v>
      </c>
      <c r="AY1011" s="16" t="s">
        <v>125</v>
      </c>
      <c r="BE1011" s="190">
        <f>IF(N1011="základní",J1011,0)</f>
        <v>0</v>
      </c>
      <c r="BF1011" s="190">
        <f>IF(N1011="snížená",J1011,0)</f>
        <v>0</v>
      </c>
      <c r="BG1011" s="190">
        <f>IF(N1011="zákl. přenesená",J1011,0)</f>
        <v>0</v>
      </c>
      <c r="BH1011" s="190">
        <f>IF(N1011="sníž. přenesená",J1011,0)</f>
        <v>0</v>
      </c>
      <c r="BI1011" s="190">
        <f>IF(N1011="nulová",J1011,0)</f>
        <v>0</v>
      </c>
      <c r="BJ1011" s="16" t="s">
        <v>82</v>
      </c>
      <c r="BK1011" s="190">
        <f>ROUND(I1011*H1011,2)</f>
        <v>0</v>
      </c>
      <c r="BL1011" s="16" t="s">
        <v>1289</v>
      </c>
      <c r="BM1011" s="189" t="s">
        <v>1763</v>
      </c>
    </row>
    <row r="1012" spans="1:65" s="2" customFormat="1" ht="78">
      <c r="A1012" s="33"/>
      <c r="B1012" s="34"/>
      <c r="C1012" s="35"/>
      <c r="D1012" s="191" t="s">
        <v>134</v>
      </c>
      <c r="E1012" s="35"/>
      <c r="F1012" s="192" t="s">
        <v>1396</v>
      </c>
      <c r="G1012" s="35"/>
      <c r="H1012" s="35"/>
      <c r="I1012" s="193"/>
      <c r="J1012" s="35"/>
      <c r="K1012" s="35"/>
      <c r="L1012" s="38"/>
      <c r="M1012" s="194"/>
      <c r="N1012" s="195"/>
      <c r="O1012" s="70"/>
      <c r="P1012" s="70"/>
      <c r="Q1012" s="70"/>
      <c r="R1012" s="70"/>
      <c r="S1012" s="70"/>
      <c r="T1012" s="71"/>
      <c r="U1012" s="33"/>
      <c r="V1012" s="33"/>
      <c r="W1012" s="33"/>
      <c r="X1012" s="33"/>
      <c r="Y1012" s="33"/>
      <c r="Z1012" s="33"/>
      <c r="AA1012" s="33"/>
      <c r="AB1012" s="33"/>
      <c r="AC1012" s="33"/>
      <c r="AD1012" s="33"/>
      <c r="AE1012" s="33"/>
      <c r="AT1012" s="16" t="s">
        <v>134</v>
      </c>
      <c r="AU1012" s="16" t="s">
        <v>82</v>
      </c>
    </row>
    <row r="1013" spans="1:65" s="12" customFormat="1">
      <c r="B1013" s="196"/>
      <c r="C1013" s="197"/>
      <c r="D1013" s="191" t="s">
        <v>135</v>
      </c>
      <c r="E1013" s="198" t="s">
        <v>1</v>
      </c>
      <c r="F1013" s="199" t="s">
        <v>1764</v>
      </c>
      <c r="G1013" s="197"/>
      <c r="H1013" s="198" t="s">
        <v>1</v>
      </c>
      <c r="I1013" s="200"/>
      <c r="J1013" s="197"/>
      <c r="K1013" s="197"/>
      <c r="L1013" s="201"/>
      <c r="M1013" s="202"/>
      <c r="N1013" s="203"/>
      <c r="O1013" s="203"/>
      <c r="P1013" s="203"/>
      <c r="Q1013" s="203"/>
      <c r="R1013" s="203"/>
      <c r="S1013" s="203"/>
      <c r="T1013" s="204"/>
      <c r="AT1013" s="205" t="s">
        <v>135</v>
      </c>
      <c r="AU1013" s="205" t="s">
        <v>82</v>
      </c>
      <c r="AV1013" s="12" t="s">
        <v>82</v>
      </c>
      <c r="AW1013" s="12" t="s">
        <v>30</v>
      </c>
      <c r="AX1013" s="12" t="s">
        <v>74</v>
      </c>
      <c r="AY1013" s="205" t="s">
        <v>125</v>
      </c>
    </row>
    <row r="1014" spans="1:65" s="13" customFormat="1">
      <c r="B1014" s="206"/>
      <c r="C1014" s="207"/>
      <c r="D1014" s="191" t="s">
        <v>135</v>
      </c>
      <c r="E1014" s="208" t="s">
        <v>1</v>
      </c>
      <c r="F1014" s="209" t="s">
        <v>1765</v>
      </c>
      <c r="G1014" s="207"/>
      <c r="H1014" s="210">
        <v>11.8</v>
      </c>
      <c r="I1014" s="211"/>
      <c r="J1014" s="207"/>
      <c r="K1014" s="207"/>
      <c r="L1014" s="212"/>
      <c r="M1014" s="213"/>
      <c r="N1014" s="214"/>
      <c r="O1014" s="214"/>
      <c r="P1014" s="214"/>
      <c r="Q1014" s="214"/>
      <c r="R1014" s="214"/>
      <c r="S1014" s="214"/>
      <c r="T1014" s="215"/>
      <c r="AT1014" s="216" t="s">
        <v>135</v>
      </c>
      <c r="AU1014" s="216" t="s">
        <v>82</v>
      </c>
      <c r="AV1014" s="13" t="s">
        <v>84</v>
      </c>
      <c r="AW1014" s="13" t="s">
        <v>30</v>
      </c>
      <c r="AX1014" s="13" t="s">
        <v>74</v>
      </c>
      <c r="AY1014" s="216" t="s">
        <v>125</v>
      </c>
    </row>
    <row r="1015" spans="1:65" s="13" customFormat="1">
      <c r="B1015" s="206"/>
      <c r="C1015" s="207"/>
      <c r="D1015" s="191" t="s">
        <v>135</v>
      </c>
      <c r="E1015" s="208" t="s">
        <v>1</v>
      </c>
      <c r="F1015" s="209" t="s">
        <v>1766</v>
      </c>
      <c r="G1015" s="207"/>
      <c r="H1015" s="210">
        <v>14.58</v>
      </c>
      <c r="I1015" s="211"/>
      <c r="J1015" s="207"/>
      <c r="K1015" s="207"/>
      <c r="L1015" s="212"/>
      <c r="M1015" s="213"/>
      <c r="N1015" s="214"/>
      <c r="O1015" s="214"/>
      <c r="P1015" s="214"/>
      <c r="Q1015" s="214"/>
      <c r="R1015" s="214"/>
      <c r="S1015" s="214"/>
      <c r="T1015" s="215"/>
      <c r="AT1015" s="216" t="s">
        <v>135</v>
      </c>
      <c r="AU1015" s="216" t="s">
        <v>82</v>
      </c>
      <c r="AV1015" s="13" t="s">
        <v>84</v>
      </c>
      <c r="AW1015" s="13" t="s">
        <v>30</v>
      </c>
      <c r="AX1015" s="13" t="s">
        <v>74</v>
      </c>
      <c r="AY1015" s="216" t="s">
        <v>125</v>
      </c>
    </row>
    <row r="1016" spans="1:65" s="14" customFormat="1">
      <c r="B1016" s="217"/>
      <c r="C1016" s="218"/>
      <c r="D1016" s="191" t="s">
        <v>135</v>
      </c>
      <c r="E1016" s="219" t="s">
        <v>1</v>
      </c>
      <c r="F1016" s="220" t="s">
        <v>138</v>
      </c>
      <c r="G1016" s="218"/>
      <c r="H1016" s="221">
        <v>26.380000000000003</v>
      </c>
      <c r="I1016" s="222"/>
      <c r="J1016" s="218"/>
      <c r="K1016" s="218"/>
      <c r="L1016" s="223"/>
      <c r="M1016" s="224"/>
      <c r="N1016" s="225"/>
      <c r="O1016" s="225"/>
      <c r="P1016" s="225"/>
      <c r="Q1016" s="225"/>
      <c r="R1016" s="225"/>
      <c r="S1016" s="225"/>
      <c r="T1016" s="226"/>
      <c r="AT1016" s="227" t="s">
        <v>135</v>
      </c>
      <c r="AU1016" s="227" t="s">
        <v>82</v>
      </c>
      <c r="AV1016" s="14" t="s">
        <v>132</v>
      </c>
      <c r="AW1016" s="14" t="s">
        <v>30</v>
      </c>
      <c r="AX1016" s="14" t="s">
        <v>82</v>
      </c>
      <c r="AY1016" s="227" t="s">
        <v>125</v>
      </c>
    </row>
    <row r="1017" spans="1:65" s="2" customFormat="1" ht="21.75" customHeight="1">
      <c r="A1017" s="33"/>
      <c r="B1017" s="34"/>
      <c r="C1017" s="228" t="s">
        <v>822</v>
      </c>
      <c r="D1017" s="228" t="s">
        <v>769</v>
      </c>
      <c r="E1017" s="229" t="s">
        <v>1406</v>
      </c>
      <c r="F1017" s="230" t="s">
        <v>1407</v>
      </c>
      <c r="G1017" s="231" t="s">
        <v>727</v>
      </c>
      <c r="H1017" s="232">
        <v>234.84</v>
      </c>
      <c r="I1017" s="233"/>
      <c r="J1017" s="234">
        <f>ROUND(I1017*H1017,2)</f>
        <v>0</v>
      </c>
      <c r="K1017" s="230" t="s">
        <v>130</v>
      </c>
      <c r="L1017" s="38"/>
      <c r="M1017" s="235" t="s">
        <v>1</v>
      </c>
      <c r="N1017" s="236" t="s">
        <v>39</v>
      </c>
      <c r="O1017" s="70"/>
      <c r="P1017" s="187">
        <f>O1017*H1017</f>
        <v>0</v>
      </c>
      <c r="Q1017" s="187">
        <v>0</v>
      </c>
      <c r="R1017" s="187">
        <f>Q1017*H1017</f>
        <v>0</v>
      </c>
      <c r="S1017" s="187">
        <v>0</v>
      </c>
      <c r="T1017" s="188">
        <f>S1017*H1017</f>
        <v>0</v>
      </c>
      <c r="U1017" s="33"/>
      <c r="V1017" s="33"/>
      <c r="W1017" s="33"/>
      <c r="X1017" s="33"/>
      <c r="Y1017" s="33"/>
      <c r="Z1017" s="33"/>
      <c r="AA1017" s="33"/>
      <c r="AB1017" s="33"/>
      <c r="AC1017" s="33"/>
      <c r="AD1017" s="33"/>
      <c r="AE1017" s="33"/>
      <c r="AR1017" s="189" t="s">
        <v>1289</v>
      </c>
      <c r="AT1017" s="189" t="s">
        <v>769</v>
      </c>
      <c r="AU1017" s="189" t="s">
        <v>82</v>
      </c>
      <c r="AY1017" s="16" t="s">
        <v>125</v>
      </c>
      <c r="BE1017" s="190">
        <f>IF(N1017="základní",J1017,0)</f>
        <v>0</v>
      </c>
      <c r="BF1017" s="190">
        <f>IF(N1017="snížená",J1017,0)</f>
        <v>0</v>
      </c>
      <c r="BG1017" s="190">
        <f>IF(N1017="zákl. přenesená",J1017,0)</f>
        <v>0</v>
      </c>
      <c r="BH1017" s="190">
        <f>IF(N1017="sníž. přenesená",J1017,0)</f>
        <v>0</v>
      </c>
      <c r="BI1017" s="190">
        <f>IF(N1017="nulová",J1017,0)</f>
        <v>0</v>
      </c>
      <c r="BJ1017" s="16" t="s">
        <v>82</v>
      </c>
      <c r="BK1017" s="190">
        <f>ROUND(I1017*H1017,2)</f>
        <v>0</v>
      </c>
      <c r="BL1017" s="16" t="s">
        <v>1289</v>
      </c>
      <c r="BM1017" s="189" t="s">
        <v>1767</v>
      </c>
    </row>
    <row r="1018" spans="1:65" s="2" customFormat="1" ht="58.5">
      <c r="A1018" s="33"/>
      <c r="B1018" s="34"/>
      <c r="C1018" s="35"/>
      <c r="D1018" s="191" t="s">
        <v>134</v>
      </c>
      <c r="E1018" s="35"/>
      <c r="F1018" s="192" t="s">
        <v>1409</v>
      </c>
      <c r="G1018" s="35"/>
      <c r="H1018" s="35"/>
      <c r="I1018" s="193"/>
      <c r="J1018" s="35"/>
      <c r="K1018" s="35"/>
      <c r="L1018" s="38"/>
      <c r="M1018" s="194"/>
      <c r="N1018" s="195"/>
      <c r="O1018" s="70"/>
      <c r="P1018" s="70"/>
      <c r="Q1018" s="70"/>
      <c r="R1018" s="70"/>
      <c r="S1018" s="70"/>
      <c r="T1018" s="71"/>
      <c r="U1018" s="33"/>
      <c r="V1018" s="33"/>
      <c r="W1018" s="33"/>
      <c r="X1018" s="33"/>
      <c r="Y1018" s="33"/>
      <c r="Z1018" s="33"/>
      <c r="AA1018" s="33"/>
      <c r="AB1018" s="33"/>
      <c r="AC1018" s="33"/>
      <c r="AD1018" s="33"/>
      <c r="AE1018" s="33"/>
      <c r="AT1018" s="16" t="s">
        <v>134</v>
      </c>
      <c r="AU1018" s="16" t="s">
        <v>82</v>
      </c>
    </row>
    <row r="1019" spans="1:65" s="12" customFormat="1">
      <c r="B1019" s="196"/>
      <c r="C1019" s="197"/>
      <c r="D1019" s="191" t="s">
        <v>135</v>
      </c>
      <c r="E1019" s="198" t="s">
        <v>1</v>
      </c>
      <c r="F1019" s="199" t="s">
        <v>1410</v>
      </c>
      <c r="G1019" s="197"/>
      <c r="H1019" s="198" t="s">
        <v>1</v>
      </c>
      <c r="I1019" s="200"/>
      <c r="J1019" s="197"/>
      <c r="K1019" s="197"/>
      <c r="L1019" s="201"/>
      <c r="M1019" s="202"/>
      <c r="N1019" s="203"/>
      <c r="O1019" s="203"/>
      <c r="P1019" s="203"/>
      <c r="Q1019" s="203"/>
      <c r="R1019" s="203"/>
      <c r="S1019" s="203"/>
      <c r="T1019" s="204"/>
      <c r="AT1019" s="205" t="s">
        <v>135</v>
      </c>
      <c r="AU1019" s="205" t="s">
        <v>82</v>
      </c>
      <c r="AV1019" s="12" t="s">
        <v>82</v>
      </c>
      <c r="AW1019" s="12" t="s">
        <v>30</v>
      </c>
      <c r="AX1019" s="12" t="s">
        <v>74</v>
      </c>
      <c r="AY1019" s="205" t="s">
        <v>125</v>
      </c>
    </row>
    <row r="1020" spans="1:65" s="13" customFormat="1">
      <c r="B1020" s="206"/>
      <c r="C1020" s="207"/>
      <c r="D1020" s="191" t="s">
        <v>135</v>
      </c>
      <c r="E1020" s="208" t="s">
        <v>1</v>
      </c>
      <c r="F1020" s="209" t="s">
        <v>1768</v>
      </c>
      <c r="G1020" s="207"/>
      <c r="H1020" s="210">
        <v>234.84</v>
      </c>
      <c r="I1020" s="211"/>
      <c r="J1020" s="207"/>
      <c r="K1020" s="207"/>
      <c r="L1020" s="212"/>
      <c r="M1020" s="213"/>
      <c r="N1020" s="214"/>
      <c r="O1020" s="214"/>
      <c r="P1020" s="214"/>
      <c r="Q1020" s="214"/>
      <c r="R1020" s="214"/>
      <c r="S1020" s="214"/>
      <c r="T1020" s="215"/>
      <c r="AT1020" s="216" t="s">
        <v>135</v>
      </c>
      <c r="AU1020" s="216" t="s">
        <v>82</v>
      </c>
      <c r="AV1020" s="13" t="s">
        <v>84</v>
      </c>
      <c r="AW1020" s="13" t="s">
        <v>30</v>
      </c>
      <c r="AX1020" s="13" t="s">
        <v>74</v>
      </c>
      <c r="AY1020" s="216" t="s">
        <v>125</v>
      </c>
    </row>
    <row r="1021" spans="1:65" s="14" customFormat="1">
      <c r="B1021" s="217"/>
      <c r="C1021" s="218"/>
      <c r="D1021" s="191" t="s">
        <v>135</v>
      </c>
      <c r="E1021" s="219" t="s">
        <v>1</v>
      </c>
      <c r="F1021" s="220" t="s">
        <v>138</v>
      </c>
      <c r="G1021" s="218"/>
      <c r="H1021" s="221">
        <v>234.84</v>
      </c>
      <c r="I1021" s="222"/>
      <c r="J1021" s="218"/>
      <c r="K1021" s="218"/>
      <c r="L1021" s="223"/>
      <c r="M1021" s="224"/>
      <c r="N1021" s="225"/>
      <c r="O1021" s="225"/>
      <c r="P1021" s="225"/>
      <c r="Q1021" s="225"/>
      <c r="R1021" s="225"/>
      <c r="S1021" s="225"/>
      <c r="T1021" s="226"/>
      <c r="AT1021" s="227" t="s">
        <v>135</v>
      </c>
      <c r="AU1021" s="227" t="s">
        <v>82</v>
      </c>
      <c r="AV1021" s="14" t="s">
        <v>132</v>
      </c>
      <c r="AW1021" s="14" t="s">
        <v>30</v>
      </c>
      <c r="AX1021" s="14" t="s">
        <v>82</v>
      </c>
      <c r="AY1021" s="227" t="s">
        <v>125</v>
      </c>
    </row>
    <row r="1022" spans="1:65" s="2" customFormat="1" ht="24.2" customHeight="1">
      <c r="A1022" s="33"/>
      <c r="B1022" s="34"/>
      <c r="C1022" s="228" t="s">
        <v>830</v>
      </c>
      <c r="D1022" s="228" t="s">
        <v>769</v>
      </c>
      <c r="E1022" s="229" t="s">
        <v>1416</v>
      </c>
      <c r="F1022" s="230" t="s">
        <v>1417</v>
      </c>
      <c r="G1022" s="231" t="s">
        <v>727</v>
      </c>
      <c r="H1022" s="232">
        <v>3324.24</v>
      </c>
      <c r="I1022" s="233"/>
      <c r="J1022" s="234">
        <f>ROUND(I1022*H1022,2)</f>
        <v>0</v>
      </c>
      <c r="K1022" s="230" t="s">
        <v>130</v>
      </c>
      <c r="L1022" s="38"/>
      <c r="M1022" s="235" t="s">
        <v>1</v>
      </c>
      <c r="N1022" s="236" t="s">
        <v>39</v>
      </c>
      <c r="O1022" s="70"/>
      <c r="P1022" s="187">
        <f>O1022*H1022</f>
        <v>0</v>
      </c>
      <c r="Q1022" s="187">
        <v>0</v>
      </c>
      <c r="R1022" s="187">
        <f>Q1022*H1022</f>
        <v>0</v>
      </c>
      <c r="S1022" s="187">
        <v>0</v>
      </c>
      <c r="T1022" s="188">
        <f>S1022*H1022</f>
        <v>0</v>
      </c>
      <c r="U1022" s="33"/>
      <c r="V1022" s="33"/>
      <c r="W1022" s="33"/>
      <c r="X1022" s="33"/>
      <c r="Y1022" s="33"/>
      <c r="Z1022" s="33"/>
      <c r="AA1022" s="33"/>
      <c r="AB1022" s="33"/>
      <c r="AC1022" s="33"/>
      <c r="AD1022" s="33"/>
      <c r="AE1022" s="33"/>
      <c r="AR1022" s="189" t="s">
        <v>1289</v>
      </c>
      <c r="AT1022" s="189" t="s">
        <v>769</v>
      </c>
      <c r="AU1022" s="189" t="s">
        <v>82</v>
      </c>
      <c r="AY1022" s="16" t="s">
        <v>125</v>
      </c>
      <c r="BE1022" s="190">
        <f>IF(N1022="základní",J1022,0)</f>
        <v>0</v>
      </c>
      <c r="BF1022" s="190">
        <f>IF(N1022="snížená",J1022,0)</f>
        <v>0</v>
      </c>
      <c r="BG1022" s="190">
        <f>IF(N1022="zákl. přenesená",J1022,0)</f>
        <v>0</v>
      </c>
      <c r="BH1022" s="190">
        <f>IF(N1022="sníž. přenesená",J1022,0)</f>
        <v>0</v>
      </c>
      <c r="BI1022" s="190">
        <f>IF(N1022="nulová",J1022,0)</f>
        <v>0</v>
      </c>
      <c r="BJ1022" s="16" t="s">
        <v>82</v>
      </c>
      <c r="BK1022" s="190">
        <f>ROUND(I1022*H1022,2)</f>
        <v>0</v>
      </c>
      <c r="BL1022" s="16" t="s">
        <v>1289</v>
      </c>
      <c r="BM1022" s="189" t="s">
        <v>1769</v>
      </c>
    </row>
    <row r="1023" spans="1:65" s="2" customFormat="1" ht="58.5">
      <c r="A1023" s="33"/>
      <c r="B1023" s="34"/>
      <c r="C1023" s="35"/>
      <c r="D1023" s="191" t="s">
        <v>134</v>
      </c>
      <c r="E1023" s="35"/>
      <c r="F1023" s="192" t="s">
        <v>1419</v>
      </c>
      <c r="G1023" s="35"/>
      <c r="H1023" s="35"/>
      <c r="I1023" s="193"/>
      <c r="J1023" s="35"/>
      <c r="K1023" s="35"/>
      <c r="L1023" s="38"/>
      <c r="M1023" s="194"/>
      <c r="N1023" s="195"/>
      <c r="O1023" s="70"/>
      <c r="P1023" s="70"/>
      <c r="Q1023" s="70"/>
      <c r="R1023" s="70"/>
      <c r="S1023" s="70"/>
      <c r="T1023" s="71"/>
      <c r="U1023" s="33"/>
      <c r="V1023" s="33"/>
      <c r="W1023" s="33"/>
      <c r="X1023" s="33"/>
      <c r="Y1023" s="33"/>
      <c r="Z1023" s="33"/>
      <c r="AA1023" s="33"/>
      <c r="AB1023" s="33"/>
      <c r="AC1023" s="33"/>
      <c r="AD1023" s="33"/>
      <c r="AE1023" s="33"/>
      <c r="AT1023" s="16" t="s">
        <v>134</v>
      </c>
      <c r="AU1023" s="16" t="s">
        <v>82</v>
      </c>
    </row>
    <row r="1024" spans="1:65" s="12" customFormat="1">
      <c r="B1024" s="196"/>
      <c r="C1024" s="197"/>
      <c r="D1024" s="191" t="s">
        <v>135</v>
      </c>
      <c r="E1024" s="198" t="s">
        <v>1</v>
      </c>
      <c r="F1024" s="199" t="s">
        <v>1770</v>
      </c>
      <c r="G1024" s="197"/>
      <c r="H1024" s="198" t="s">
        <v>1</v>
      </c>
      <c r="I1024" s="200"/>
      <c r="J1024" s="197"/>
      <c r="K1024" s="197"/>
      <c r="L1024" s="201"/>
      <c r="M1024" s="202"/>
      <c r="N1024" s="203"/>
      <c r="O1024" s="203"/>
      <c r="P1024" s="203"/>
      <c r="Q1024" s="203"/>
      <c r="R1024" s="203"/>
      <c r="S1024" s="203"/>
      <c r="T1024" s="204"/>
      <c r="AT1024" s="205" t="s">
        <v>135</v>
      </c>
      <c r="AU1024" s="205" t="s">
        <v>82</v>
      </c>
      <c r="AV1024" s="12" t="s">
        <v>82</v>
      </c>
      <c r="AW1024" s="12" t="s">
        <v>30</v>
      </c>
      <c r="AX1024" s="12" t="s">
        <v>74</v>
      </c>
      <c r="AY1024" s="205" t="s">
        <v>125</v>
      </c>
    </row>
    <row r="1025" spans="1:65" s="13" customFormat="1">
      <c r="B1025" s="206"/>
      <c r="C1025" s="207"/>
      <c r="D1025" s="191" t="s">
        <v>135</v>
      </c>
      <c r="E1025" s="208" t="s">
        <v>1</v>
      </c>
      <c r="F1025" s="209" t="s">
        <v>1771</v>
      </c>
      <c r="G1025" s="207"/>
      <c r="H1025" s="210">
        <v>3324.24</v>
      </c>
      <c r="I1025" s="211"/>
      <c r="J1025" s="207"/>
      <c r="K1025" s="207"/>
      <c r="L1025" s="212"/>
      <c r="M1025" s="213"/>
      <c r="N1025" s="214"/>
      <c r="O1025" s="214"/>
      <c r="P1025" s="214"/>
      <c r="Q1025" s="214"/>
      <c r="R1025" s="214"/>
      <c r="S1025" s="214"/>
      <c r="T1025" s="215"/>
      <c r="AT1025" s="216" t="s">
        <v>135</v>
      </c>
      <c r="AU1025" s="216" t="s">
        <v>82</v>
      </c>
      <c r="AV1025" s="13" t="s">
        <v>84</v>
      </c>
      <c r="AW1025" s="13" t="s">
        <v>30</v>
      </c>
      <c r="AX1025" s="13" t="s">
        <v>74</v>
      </c>
      <c r="AY1025" s="216" t="s">
        <v>125</v>
      </c>
    </row>
    <row r="1026" spans="1:65" s="14" customFormat="1">
      <c r="B1026" s="217"/>
      <c r="C1026" s="218"/>
      <c r="D1026" s="191" t="s">
        <v>135</v>
      </c>
      <c r="E1026" s="219" t="s">
        <v>1</v>
      </c>
      <c r="F1026" s="220" t="s">
        <v>138</v>
      </c>
      <c r="G1026" s="218"/>
      <c r="H1026" s="221">
        <v>3324.24</v>
      </c>
      <c r="I1026" s="222"/>
      <c r="J1026" s="218"/>
      <c r="K1026" s="218"/>
      <c r="L1026" s="223"/>
      <c r="M1026" s="224"/>
      <c r="N1026" s="225"/>
      <c r="O1026" s="225"/>
      <c r="P1026" s="225"/>
      <c r="Q1026" s="225"/>
      <c r="R1026" s="225"/>
      <c r="S1026" s="225"/>
      <c r="T1026" s="226"/>
      <c r="AT1026" s="227" t="s">
        <v>135</v>
      </c>
      <c r="AU1026" s="227" t="s">
        <v>82</v>
      </c>
      <c r="AV1026" s="14" t="s">
        <v>132</v>
      </c>
      <c r="AW1026" s="14" t="s">
        <v>30</v>
      </c>
      <c r="AX1026" s="14" t="s">
        <v>82</v>
      </c>
      <c r="AY1026" s="227" t="s">
        <v>125</v>
      </c>
    </row>
    <row r="1027" spans="1:65" s="2" customFormat="1" ht="16.5" customHeight="1">
      <c r="A1027" s="33"/>
      <c r="B1027" s="34"/>
      <c r="C1027" s="228" t="s">
        <v>836</v>
      </c>
      <c r="D1027" s="228" t="s">
        <v>769</v>
      </c>
      <c r="E1027" s="229" t="s">
        <v>1423</v>
      </c>
      <c r="F1027" s="230" t="s">
        <v>1424</v>
      </c>
      <c r="G1027" s="231" t="s">
        <v>727</v>
      </c>
      <c r="H1027" s="232">
        <v>0.124</v>
      </c>
      <c r="I1027" s="233"/>
      <c r="J1027" s="234">
        <f>ROUND(I1027*H1027,2)</f>
        <v>0</v>
      </c>
      <c r="K1027" s="230" t="s">
        <v>130</v>
      </c>
      <c r="L1027" s="38"/>
      <c r="M1027" s="235" t="s">
        <v>1</v>
      </c>
      <c r="N1027" s="236" t="s">
        <v>39</v>
      </c>
      <c r="O1027" s="70"/>
      <c r="P1027" s="187">
        <f>O1027*H1027</f>
        <v>0</v>
      </c>
      <c r="Q1027" s="187">
        <v>0</v>
      </c>
      <c r="R1027" s="187">
        <f>Q1027*H1027</f>
        <v>0</v>
      </c>
      <c r="S1027" s="187">
        <v>0</v>
      </c>
      <c r="T1027" s="188">
        <f>S1027*H1027</f>
        <v>0</v>
      </c>
      <c r="U1027" s="33"/>
      <c r="V1027" s="33"/>
      <c r="W1027" s="33"/>
      <c r="X1027" s="33"/>
      <c r="Y1027" s="33"/>
      <c r="Z1027" s="33"/>
      <c r="AA1027" s="33"/>
      <c r="AB1027" s="33"/>
      <c r="AC1027" s="33"/>
      <c r="AD1027" s="33"/>
      <c r="AE1027" s="33"/>
      <c r="AR1027" s="189" t="s">
        <v>132</v>
      </c>
      <c r="AT1027" s="189" t="s">
        <v>769</v>
      </c>
      <c r="AU1027" s="189" t="s">
        <v>82</v>
      </c>
      <c r="AY1027" s="16" t="s">
        <v>125</v>
      </c>
      <c r="BE1027" s="190">
        <f>IF(N1027="základní",J1027,0)</f>
        <v>0</v>
      </c>
      <c r="BF1027" s="190">
        <f>IF(N1027="snížená",J1027,0)</f>
        <v>0</v>
      </c>
      <c r="BG1027" s="190">
        <f>IF(N1027="zákl. přenesená",J1027,0)</f>
        <v>0</v>
      </c>
      <c r="BH1027" s="190">
        <f>IF(N1027="sníž. přenesená",J1027,0)</f>
        <v>0</v>
      </c>
      <c r="BI1027" s="190">
        <f>IF(N1027="nulová",J1027,0)</f>
        <v>0</v>
      </c>
      <c r="BJ1027" s="16" t="s">
        <v>82</v>
      </c>
      <c r="BK1027" s="190">
        <f>ROUND(I1027*H1027,2)</f>
        <v>0</v>
      </c>
      <c r="BL1027" s="16" t="s">
        <v>132</v>
      </c>
      <c r="BM1027" s="189" t="s">
        <v>1772</v>
      </c>
    </row>
    <row r="1028" spans="1:65" s="2" customFormat="1" ht="58.5">
      <c r="A1028" s="33"/>
      <c r="B1028" s="34"/>
      <c r="C1028" s="35"/>
      <c r="D1028" s="191" t="s">
        <v>134</v>
      </c>
      <c r="E1028" s="35"/>
      <c r="F1028" s="192" t="s">
        <v>1426</v>
      </c>
      <c r="G1028" s="35"/>
      <c r="H1028" s="35"/>
      <c r="I1028" s="193"/>
      <c r="J1028" s="35"/>
      <c r="K1028" s="35"/>
      <c r="L1028" s="38"/>
      <c r="M1028" s="194"/>
      <c r="N1028" s="195"/>
      <c r="O1028" s="70"/>
      <c r="P1028" s="70"/>
      <c r="Q1028" s="70"/>
      <c r="R1028" s="70"/>
      <c r="S1028" s="70"/>
      <c r="T1028" s="71"/>
      <c r="U1028" s="33"/>
      <c r="V1028" s="33"/>
      <c r="W1028" s="33"/>
      <c r="X1028" s="33"/>
      <c r="Y1028" s="33"/>
      <c r="Z1028" s="33"/>
      <c r="AA1028" s="33"/>
      <c r="AB1028" s="33"/>
      <c r="AC1028" s="33"/>
      <c r="AD1028" s="33"/>
      <c r="AE1028" s="33"/>
      <c r="AT1028" s="16" t="s">
        <v>134</v>
      </c>
      <c r="AU1028" s="16" t="s">
        <v>82</v>
      </c>
    </row>
    <row r="1029" spans="1:65" s="13" customFormat="1">
      <c r="B1029" s="206"/>
      <c r="C1029" s="207"/>
      <c r="D1029" s="191" t="s">
        <v>135</v>
      </c>
      <c r="E1029" s="208" t="s">
        <v>1</v>
      </c>
      <c r="F1029" s="209" t="s">
        <v>1361</v>
      </c>
      <c r="G1029" s="207"/>
      <c r="H1029" s="210">
        <v>0.124</v>
      </c>
      <c r="I1029" s="211"/>
      <c r="J1029" s="207"/>
      <c r="K1029" s="207"/>
      <c r="L1029" s="212"/>
      <c r="M1029" s="213"/>
      <c r="N1029" s="214"/>
      <c r="O1029" s="214"/>
      <c r="P1029" s="214"/>
      <c r="Q1029" s="214"/>
      <c r="R1029" s="214"/>
      <c r="S1029" s="214"/>
      <c r="T1029" s="215"/>
      <c r="AT1029" s="216" t="s">
        <v>135</v>
      </c>
      <c r="AU1029" s="216" t="s">
        <v>82</v>
      </c>
      <c r="AV1029" s="13" t="s">
        <v>84</v>
      </c>
      <c r="AW1029" s="13" t="s">
        <v>30</v>
      </c>
      <c r="AX1029" s="13" t="s">
        <v>74</v>
      </c>
      <c r="AY1029" s="216" t="s">
        <v>125</v>
      </c>
    </row>
    <row r="1030" spans="1:65" s="14" customFormat="1">
      <c r="B1030" s="217"/>
      <c r="C1030" s="218"/>
      <c r="D1030" s="191" t="s">
        <v>135</v>
      </c>
      <c r="E1030" s="219" t="s">
        <v>1</v>
      </c>
      <c r="F1030" s="220" t="s">
        <v>138</v>
      </c>
      <c r="G1030" s="218"/>
      <c r="H1030" s="221">
        <v>0.124</v>
      </c>
      <c r="I1030" s="222"/>
      <c r="J1030" s="218"/>
      <c r="K1030" s="218"/>
      <c r="L1030" s="223"/>
      <c r="M1030" s="237"/>
      <c r="N1030" s="238"/>
      <c r="O1030" s="238"/>
      <c r="P1030" s="238"/>
      <c r="Q1030" s="238"/>
      <c r="R1030" s="238"/>
      <c r="S1030" s="238"/>
      <c r="T1030" s="239"/>
      <c r="AT1030" s="227" t="s">
        <v>135</v>
      </c>
      <c r="AU1030" s="227" t="s">
        <v>82</v>
      </c>
      <c r="AV1030" s="14" t="s">
        <v>132</v>
      </c>
      <c r="AW1030" s="14" t="s">
        <v>30</v>
      </c>
      <c r="AX1030" s="14" t="s">
        <v>82</v>
      </c>
      <c r="AY1030" s="227" t="s">
        <v>125</v>
      </c>
    </row>
    <row r="1031" spans="1:65" s="2" customFormat="1" ht="6.95" customHeight="1">
      <c r="A1031" s="33"/>
      <c r="B1031" s="53"/>
      <c r="C1031" s="54"/>
      <c r="D1031" s="54"/>
      <c r="E1031" s="54"/>
      <c r="F1031" s="54"/>
      <c r="G1031" s="54"/>
      <c r="H1031" s="54"/>
      <c r="I1031" s="54"/>
      <c r="J1031" s="54"/>
      <c r="K1031" s="54"/>
      <c r="L1031" s="38"/>
      <c r="M1031" s="33"/>
      <c r="O1031" s="33"/>
      <c r="P1031" s="33"/>
      <c r="Q1031" s="33"/>
      <c r="R1031" s="33"/>
      <c r="S1031" s="33"/>
      <c r="T1031" s="33"/>
      <c r="U1031" s="33"/>
      <c r="V1031" s="33"/>
      <c r="W1031" s="33"/>
      <c r="X1031" s="33"/>
      <c r="Y1031" s="33"/>
      <c r="Z1031" s="33"/>
      <c r="AA1031" s="33"/>
      <c r="AB1031" s="33"/>
      <c r="AC1031" s="33"/>
      <c r="AD1031" s="33"/>
      <c r="AE1031" s="33"/>
    </row>
  </sheetData>
  <sheetProtection password="CF50" sheet="1" objects="1" scenarios="1" formatColumns="0" formatRows="0" autoFilter="0"/>
  <autoFilter ref="C120:K1030" xr:uid="{00000000-0009-0000-0000-000002000000}"/>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45"/>
  <sheetViews>
    <sheetView showGridLines="0" topLeftCell="A86"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2"/>
      <c r="M2" s="242"/>
      <c r="N2" s="242"/>
      <c r="O2" s="242"/>
      <c r="P2" s="242"/>
      <c r="Q2" s="242"/>
      <c r="R2" s="242"/>
      <c r="S2" s="242"/>
      <c r="T2" s="242"/>
      <c r="U2" s="242"/>
      <c r="V2" s="242"/>
      <c r="AT2" s="16" t="s">
        <v>90</v>
      </c>
    </row>
    <row r="3" spans="1:46" s="1" customFormat="1" ht="6.95" customHeight="1">
      <c r="B3" s="107"/>
      <c r="C3" s="108"/>
      <c r="D3" s="108"/>
      <c r="E3" s="108"/>
      <c r="F3" s="108"/>
      <c r="G3" s="108"/>
      <c r="H3" s="108"/>
      <c r="I3" s="108"/>
      <c r="J3" s="108"/>
      <c r="K3" s="108"/>
      <c r="L3" s="19"/>
      <c r="AT3" s="16" t="s">
        <v>84</v>
      </c>
    </row>
    <row r="4" spans="1:46" s="1" customFormat="1" ht="24.95" customHeight="1">
      <c r="B4" s="19"/>
      <c r="D4" s="109" t="s">
        <v>97</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6" t="str">
        <f>'Rekapitulace stavby'!K6</f>
        <v>Oprava výhybek a kolejí žst. Nymburk hl. n.</v>
      </c>
      <c r="F7" s="287"/>
      <c r="G7" s="287"/>
      <c r="H7" s="287"/>
      <c r="L7" s="19"/>
    </row>
    <row r="8" spans="1:46" s="2" customFormat="1" ht="12" customHeight="1">
      <c r="A8" s="33"/>
      <c r="B8" s="38"/>
      <c r="C8" s="33"/>
      <c r="D8" s="111" t="s">
        <v>98</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8" t="s">
        <v>1773</v>
      </c>
      <c r="F9" s="289"/>
      <c r="G9" s="289"/>
      <c r="H9" s="289"/>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f>'Rekapitulace stavby'!AN8</f>
        <v>45019</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25</v>
      </c>
      <c r="F15" s="33"/>
      <c r="G15" s="33"/>
      <c r="H15" s="33"/>
      <c r="I15" s="111" t="s">
        <v>26</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27</v>
      </c>
      <c r="E17" s="33"/>
      <c r="F17" s="33"/>
      <c r="G17" s="33"/>
      <c r="H17" s="33"/>
      <c r="I17" s="111" t="s">
        <v>24</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90" t="str">
        <f>'Rekapitulace stavby'!E14</f>
        <v>Vyplň údaj</v>
      </c>
      <c r="F18" s="291"/>
      <c r="G18" s="291"/>
      <c r="H18" s="291"/>
      <c r="I18" s="111" t="s">
        <v>26</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29</v>
      </c>
      <c r="E20" s="33"/>
      <c r="F20" s="33"/>
      <c r="G20" s="33"/>
      <c r="H20" s="33"/>
      <c r="I20" s="111" t="s">
        <v>24</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26</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31</v>
      </c>
      <c r="E23" s="33"/>
      <c r="F23" s="33"/>
      <c r="G23" s="33"/>
      <c r="H23" s="33"/>
      <c r="I23" s="111" t="s">
        <v>24</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32</v>
      </c>
      <c r="F24" s="33"/>
      <c r="G24" s="33"/>
      <c r="H24" s="33"/>
      <c r="I24" s="111" t="s">
        <v>26</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33</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2" t="s">
        <v>1</v>
      </c>
      <c r="F27" s="292"/>
      <c r="G27" s="292"/>
      <c r="H27" s="292"/>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34</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36</v>
      </c>
      <c r="G32" s="33"/>
      <c r="H32" s="33"/>
      <c r="I32" s="120" t="s">
        <v>35</v>
      </c>
      <c r="J32" s="120" t="s">
        <v>37</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38</v>
      </c>
      <c r="E33" s="111" t="s">
        <v>39</v>
      </c>
      <c r="F33" s="122">
        <f>ROUND((SUM(BE117:BE144)),  2)</f>
        <v>0</v>
      </c>
      <c r="G33" s="33"/>
      <c r="H33" s="33"/>
      <c r="I33" s="123">
        <v>0.21</v>
      </c>
      <c r="J33" s="122">
        <f>ROUND(((SUM(BE117:BE144))*I33),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40</v>
      </c>
      <c r="F34" s="122">
        <f>ROUND((SUM(BF117:BF144)),  2)</f>
        <v>0</v>
      </c>
      <c r="G34" s="33"/>
      <c r="H34" s="33"/>
      <c r="I34" s="123">
        <v>0.15</v>
      </c>
      <c r="J34" s="122">
        <f>ROUND(((SUM(BF117:BF144))*I34),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41</v>
      </c>
      <c r="F35" s="122">
        <f>ROUND((SUM(BG117:BG144)),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42</v>
      </c>
      <c r="F36" s="122">
        <f>ROUND((SUM(BH117:BH144)),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43</v>
      </c>
      <c r="F37" s="122">
        <f>ROUND((SUM(BI117:BI144)),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44</v>
      </c>
      <c r="E39" s="126"/>
      <c r="F39" s="126"/>
      <c r="G39" s="127" t="s">
        <v>45</v>
      </c>
      <c r="H39" s="128" t="s">
        <v>46</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47</v>
      </c>
      <c r="E50" s="132"/>
      <c r="F50" s="132"/>
      <c r="G50" s="131" t="s">
        <v>48</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49</v>
      </c>
      <c r="E61" s="134"/>
      <c r="F61" s="135" t="s">
        <v>50</v>
      </c>
      <c r="G61" s="133" t="s">
        <v>49</v>
      </c>
      <c r="H61" s="134"/>
      <c r="I61" s="134"/>
      <c r="J61" s="136" t="s">
        <v>50</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51</v>
      </c>
      <c r="E65" s="137"/>
      <c r="F65" s="137"/>
      <c r="G65" s="131" t="s">
        <v>52</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49</v>
      </c>
      <c r="E76" s="134"/>
      <c r="F76" s="135" t="s">
        <v>50</v>
      </c>
      <c r="G76" s="133" t="s">
        <v>49</v>
      </c>
      <c r="H76" s="134"/>
      <c r="I76" s="134"/>
      <c r="J76" s="136" t="s">
        <v>50</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4" t="str">
        <f>E7</f>
        <v>Oprava výhybek a kolejí žst. Nymburk hl. n.</v>
      </c>
      <c r="F85" s="285"/>
      <c r="G85" s="285"/>
      <c r="H85" s="285"/>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72" t="str">
        <f>E9</f>
        <v>SO 03 - Přeprava mechanizace</v>
      </c>
      <c r="F87" s="283"/>
      <c r="G87" s="283"/>
      <c r="H87" s="283"/>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f>IF(J12="","",J12)</f>
        <v>45019</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23</v>
      </c>
      <c r="D91" s="35"/>
      <c r="E91" s="35"/>
      <c r="F91" s="26" t="str">
        <f>E15</f>
        <v>Zimola Bohumil</v>
      </c>
      <c r="G91" s="35"/>
      <c r="H91" s="35"/>
      <c r="I91" s="28" t="s">
        <v>29</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27</v>
      </c>
      <c r="D92" s="35"/>
      <c r="E92" s="35"/>
      <c r="F92" s="26" t="str">
        <f>IF(E18="","",E18)</f>
        <v>Vyplň údaj</v>
      </c>
      <c r="G92" s="35"/>
      <c r="H92" s="35"/>
      <c r="I92" s="28" t="s">
        <v>31</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101</v>
      </c>
      <c r="D94" s="143"/>
      <c r="E94" s="143"/>
      <c r="F94" s="143"/>
      <c r="G94" s="143"/>
      <c r="H94" s="143"/>
      <c r="I94" s="143"/>
      <c r="J94" s="144" t="s">
        <v>102</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103</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104</v>
      </c>
    </row>
    <row r="97" spans="1:31" s="9" customFormat="1" ht="24.95" customHeight="1">
      <c r="B97" s="146"/>
      <c r="C97" s="147"/>
      <c r="D97" s="148" t="s">
        <v>109</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110</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4" t="str">
        <f>E7</f>
        <v>Oprava výhybek a kolejí žst. Nymburk hl. n.</v>
      </c>
      <c r="F107" s="285"/>
      <c r="G107" s="285"/>
      <c r="H107" s="28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72" t="str">
        <f>E9</f>
        <v>SO 03 - Přeprava mechanizace</v>
      </c>
      <c r="F109" s="283"/>
      <c r="G109" s="283"/>
      <c r="H109" s="283"/>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f>IF(J12="","",J12)</f>
        <v>45019</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23</v>
      </c>
      <c r="D113" s="35"/>
      <c r="E113" s="35"/>
      <c r="F113" s="26" t="str">
        <f>E15</f>
        <v>Zimola Bohumil</v>
      </c>
      <c r="G113" s="35"/>
      <c r="H113" s="35"/>
      <c r="I113" s="28" t="s">
        <v>29</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27</v>
      </c>
      <c r="D114" s="35"/>
      <c r="E114" s="35"/>
      <c r="F114" s="26" t="str">
        <f>IF(E18="","",E18)</f>
        <v>Vyplň údaj</v>
      </c>
      <c r="G114" s="35"/>
      <c r="H114" s="35"/>
      <c r="I114" s="28" t="s">
        <v>31</v>
      </c>
      <c r="J114" s="31" t="str">
        <f>E24</f>
        <v>Hospodková Marcela</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111</v>
      </c>
      <c r="D116" s="155" t="s">
        <v>59</v>
      </c>
      <c r="E116" s="155" t="s">
        <v>55</v>
      </c>
      <c r="F116" s="155" t="s">
        <v>56</v>
      </c>
      <c r="G116" s="155" t="s">
        <v>112</v>
      </c>
      <c r="H116" s="155" t="s">
        <v>113</v>
      </c>
      <c r="I116" s="155" t="s">
        <v>114</v>
      </c>
      <c r="J116" s="155" t="s">
        <v>102</v>
      </c>
      <c r="K116" s="156" t="s">
        <v>115</v>
      </c>
      <c r="L116" s="157"/>
      <c r="M116" s="74" t="s">
        <v>1</v>
      </c>
      <c r="N116" s="75" t="s">
        <v>38</v>
      </c>
      <c r="O116" s="75" t="s">
        <v>116</v>
      </c>
      <c r="P116" s="75" t="s">
        <v>117</v>
      </c>
      <c r="Q116" s="75" t="s">
        <v>118</v>
      </c>
      <c r="R116" s="75" t="s">
        <v>119</v>
      </c>
      <c r="S116" s="75" t="s">
        <v>120</v>
      </c>
      <c r="T116" s="76" t="s">
        <v>121</v>
      </c>
      <c r="U116" s="152"/>
      <c r="V116" s="152"/>
      <c r="W116" s="152"/>
      <c r="X116" s="152"/>
      <c r="Y116" s="152"/>
      <c r="Z116" s="152"/>
      <c r="AA116" s="152"/>
      <c r="AB116" s="152"/>
      <c r="AC116" s="152"/>
      <c r="AD116" s="152"/>
      <c r="AE116" s="152"/>
    </row>
    <row r="117" spans="1:65" s="2" customFormat="1" ht="22.9" customHeight="1">
      <c r="A117" s="33"/>
      <c r="B117" s="34"/>
      <c r="C117" s="81" t="s">
        <v>122</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73</v>
      </c>
      <c r="AU117" s="16" t="s">
        <v>104</v>
      </c>
      <c r="BK117" s="162">
        <f>BK118</f>
        <v>0</v>
      </c>
    </row>
    <row r="118" spans="1:65" s="11" customFormat="1" ht="25.9" customHeight="1">
      <c r="B118" s="163"/>
      <c r="C118" s="164"/>
      <c r="D118" s="165" t="s">
        <v>73</v>
      </c>
      <c r="E118" s="166" t="s">
        <v>1324</v>
      </c>
      <c r="F118" s="166" t="s">
        <v>1325</v>
      </c>
      <c r="G118" s="164"/>
      <c r="H118" s="164"/>
      <c r="I118" s="167"/>
      <c r="J118" s="168">
        <f>BK118</f>
        <v>0</v>
      </c>
      <c r="K118" s="164"/>
      <c r="L118" s="169"/>
      <c r="M118" s="170"/>
      <c r="N118" s="171"/>
      <c r="O118" s="171"/>
      <c r="P118" s="172">
        <f>SUM(P119:P144)</f>
        <v>0</v>
      </c>
      <c r="Q118" s="171"/>
      <c r="R118" s="172">
        <f>SUM(R119:R144)</f>
        <v>0</v>
      </c>
      <c r="S118" s="171"/>
      <c r="T118" s="173">
        <f>SUM(T119:T144)</f>
        <v>0</v>
      </c>
      <c r="AR118" s="174" t="s">
        <v>176</v>
      </c>
      <c r="AT118" s="175" t="s">
        <v>73</v>
      </c>
      <c r="AU118" s="175" t="s">
        <v>74</v>
      </c>
      <c r="AY118" s="174" t="s">
        <v>125</v>
      </c>
      <c r="BK118" s="176">
        <f>SUM(BK119:BK144)</f>
        <v>0</v>
      </c>
    </row>
    <row r="119" spans="1:65" s="2" customFormat="1" ht="33" customHeight="1">
      <c r="A119" s="33"/>
      <c r="B119" s="34"/>
      <c r="C119" s="228" t="s">
        <v>82</v>
      </c>
      <c r="D119" s="228" t="s">
        <v>769</v>
      </c>
      <c r="E119" s="229" t="s">
        <v>1774</v>
      </c>
      <c r="F119" s="230" t="s">
        <v>1775</v>
      </c>
      <c r="G119" s="231" t="s">
        <v>159</v>
      </c>
      <c r="H119" s="232">
        <v>17</v>
      </c>
      <c r="I119" s="233"/>
      <c r="J119" s="234">
        <f>ROUND(I119*H119,2)</f>
        <v>0</v>
      </c>
      <c r="K119" s="230" t="s">
        <v>130</v>
      </c>
      <c r="L119" s="38"/>
      <c r="M119" s="235" t="s">
        <v>1</v>
      </c>
      <c r="N119" s="236" t="s">
        <v>39</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132</v>
      </c>
      <c r="AT119" s="189" t="s">
        <v>769</v>
      </c>
      <c r="AU119" s="189" t="s">
        <v>82</v>
      </c>
      <c r="AY119" s="16" t="s">
        <v>125</v>
      </c>
      <c r="BE119" s="190">
        <f>IF(N119="základní",J119,0)</f>
        <v>0</v>
      </c>
      <c r="BF119" s="190">
        <f>IF(N119="snížená",J119,0)</f>
        <v>0</v>
      </c>
      <c r="BG119" s="190">
        <f>IF(N119="zákl. přenesená",J119,0)</f>
        <v>0</v>
      </c>
      <c r="BH119" s="190">
        <f>IF(N119="sníž. přenesená",J119,0)</f>
        <v>0</v>
      </c>
      <c r="BI119" s="190">
        <f>IF(N119="nulová",J119,0)</f>
        <v>0</v>
      </c>
      <c r="BJ119" s="16" t="s">
        <v>82</v>
      </c>
      <c r="BK119" s="190">
        <f>ROUND(I119*H119,2)</f>
        <v>0</v>
      </c>
      <c r="BL119" s="16" t="s">
        <v>132</v>
      </c>
      <c r="BM119" s="189" t="s">
        <v>1776</v>
      </c>
    </row>
    <row r="120" spans="1:65" s="2" customFormat="1" ht="58.5">
      <c r="A120" s="33"/>
      <c r="B120" s="34"/>
      <c r="C120" s="35"/>
      <c r="D120" s="191" t="s">
        <v>134</v>
      </c>
      <c r="E120" s="35"/>
      <c r="F120" s="192" t="s">
        <v>1777</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134</v>
      </c>
      <c r="AU120" s="16" t="s">
        <v>82</v>
      </c>
    </row>
    <row r="121" spans="1:65" s="12" customFormat="1">
      <c r="B121" s="196"/>
      <c r="C121" s="197"/>
      <c r="D121" s="191" t="s">
        <v>135</v>
      </c>
      <c r="E121" s="198" t="s">
        <v>1</v>
      </c>
      <c r="F121" s="199" t="s">
        <v>1778</v>
      </c>
      <c r="G121" s="197"/>
      <c r="H121" s="198" t="s">
        <v>1</v>
      </c>
      <c r="I121" s="200"/>
      <c r="J121" s="197"/>
      <c r="K121" s="197"/>
      <c r="L121" s="201"/>
      <c r="M121" s="202"/>
      <c r="N121" s="203"/>
      <c r="O121" s="203"/>
      <c r="P121" s="203"/>
      <c r="Q121" s="203"/>
      <c r="R121" s="203"/>
      <c r="S121" s="203"/>
      <c r="T121" s="204"/>
      <c r="AT121" s="205" t="s">
        <v>135</v>
      </c>
      <c r="AU121" s="205" t="s">
        <v>82</v>
      </c>
      <c r="AV121" s="12" t="s">
        <v>82</v>
      </c>
      <c r="AW121" s="12" t="s">
        <v>30</v>
      </c>
      <c r="AX121" s="12" t="s">
        <v>74</v>
      </c>
      <c r="AY121" s="205" t="s">
        <v>125</v>
      </c>
    </row>
    <row r="122" spans="1:65" s="13" customFormat="1">
      <c r="B122" s="206"/>
      <c r="C122" s="207"/>
      <c r="D122" s="191" t="s">
        <v>135</v>
      </c>
      <c r="E122" s="208" t="s">
        <v>1</v>
      </c>
      <c r="F122" s="209" t="s">
        <v>132</v>
      </c>
      <c r="G122" s="207"/>
      <c r="H122" s="210">
        <v>4</v>
      </c>
      <c r="I122" s="211"/>
      <c r="J122" s="207"/>
      <c r="K122" s="207"/>
      <c r="L122" s="212"/>
      <c r="M122" s="213"/>
      <c r="N122" s="214"/>
      <c r="O122" s="214"/>
      <c r="P122" s="214"/>
      <c r="Q122" s="214"/>
      <c r="R122" s="214"/>
      <c r="S122" s="214"/>
      <c r="T122" s="215"/>
      <c r="AT122" s="216" t="s">
        <v>135</v>
      </c>
      <c r="AU122" s="216" t="s">
        <v>82</v>
      </c>
      <c r="AV122" s="13" t="s">
        <v>84</v>
      </c>
      <c r="AW122" s="13" t="s">
        <v>30</v>
      </c>
      <c r="AX122" s="13" t="s">
        <v>74</v>
      </c>
      <c r="AY122" s="216" t="s">
        <v>125</v>
      </c>
    </row>
    <row r="123" spans="1:65" s="12" customFormat="1">
      <c r="B123" s="196"/>
      <c r="C123" s="197"/>
      <c r="D123" s="191" t="s">
        <v>135</v>
      </c>
      <c r="E123" s="198" t="s">
        <v>1</v>
      </c>
      <c r="F123" s="199" t="s">
        <v>1779</v>
      </c>
      <c r="G123" s="197"/>
      <c r="H123" s="198" t="s">
        <v>1</v>
      </c>
      <c r="I123" s="200"/>
      <c r="J123" s="197"/>
      <c r="K123" s="197"/>
      <c r="L123" s="201"/>
      <c r="M123" s="202"/>
      <c r="N123" s="203"/>
      <c r="O123" s="203"/>
      <c r="P123" s="203"/>
      <c r="Q123" s="203"/>
      <c r="R123" s="203"/>
      <c r="S123" s="203"/>
      <c r="T123" s="204"/>
      <c r="AT123" s="205" t="s">
        <v>135</v>
      </c>
      <c r="AU123" s="205" t="s">
        <v>82</v>
      </c>
      <c r="AV123" s="12" t="s">
        <v>82</v>
      </c>
      <c r="AW123" s="12" t="s">
        <v>30</v>
      </c>
      <c r="AX123" s="12" t="s">
        <v>74</v>
      </c>
      <c r="AY123" s="205" t="s">
        <v>125</v>
      </c>
    </row>
    <row r="124" spans="1:65" s="13" customFormat="1">
      <c r="B124" s="206"/>
      <c r="C124" s="207"/>
      <c r="D124" s="191" t="s">
        <v>135</v>
      </c>
      <c r="E124" s="208" t="s">
        <v>1</v>
      </c>
      <c r="F124" s="209" t="s">
        <v>84</v>
      </c>
      <c r="G124" s="207"/>
      <c r="H124" s="210">
        <v>2</v>
      </c>
      <c r="I124" s="211"/>
      <c r="J124" s="207"/>
      <c r="K124" s="207"/>
      <c r="L124" s="212"/>
      <c r="M124" s="213"/>
      <c r="N124" s="214"/>
      <c r="O124" s="214"/>
      <c r="P124" s="214"/>
      <c r="Q124" s="214"/>
      <c r="R124" s="214"/>
      <c r="S124" s="214"/>
      <c r="T124" s="215"/>
      <c r="AT124" s="216" t="s">
        <v>135</v>
      </c>
      <c r="AU124" s="216" t="s">
        <v>82</v>
      </c>
      <c r="AV124" s="13" t="s">
        <v>84</v>
      </c>
      <c r="AW124" s="13" t="s">
        <v>30</v>
      </c>
      <c r="AX124" s="13" t="s">
        <v>74</v>
      </c>
      <c r="AY124" s="216" t="s">
        <v>125</v>
      </c>
    </row>
    <row r="125" spans="1:65" s="12" customFormat="1">
      <c r="B125" s="196"/>
      <c r="C125" s="197"/>
      <c r="D125" s="191" t="s">
        <v>135</v>
      </c>
      <c r="E125" s="198" t="s">
        <v>1</v>
      </c>
      <c r="F125" s="199" t="s">
        <v>1780</v>
      </c>
      <c r="G125" s="197"/>
      <c r="H125" s="198" t="s">
        <v>1</v>
      </c>
      <c r="I125" s="200"/>
      <c r="J125" s="197"/>
      <c r="K125" s="197"/>
      <c r="L125" s="201"/>
      <c r="M125" s="202"/>
      <c r="N125" s="203"/>
      <c r="O125" s="203"/>
      <c r="P125" s="203"/>
      <c r="Q125" s="203"/>
      <c r="R125" s="203"/>
      <c r="S125" s="203"/>
      <c r="T125" s="204"/>
      <c r="AT125" s="205" t="s">
        <v>135</v>
      </c>
      <c r="AU125" s="205" t="s">
        <v>82</v>
      </c>
      <c r="AV125" s="12" t="s">
        <v>82</v>
      </c>
      <c r="AW125" s="12" t="s">
        <v>30</v>
      </c>
      <c r="AX125" s="12" t="s">
        <v>74</v>
      </c>
      <c r="AY125" s="205" t="s">
        <v>125</v>
      </c>
    </row>
    <row r="126" spans="1:65" s="13" customFormat="1">
      <c r="B126" s="206"/>
      <c r="C126" s="207"/>
      <c r="D126" s="191" t="s">
        <v>135</v>
      </c>
      <c r="E126" s="208" t="s">
        <v>1</v>
      </c>
      <c r="F126" s="209" t="s">
        <v>84</v>
      </c>
      <c r="G126" s="207"/>
      <c r="H126" s="210">
        <v>2</v>
      </c>
      <c r="I126" s="211"/>
      <c r="J126" s="207"/>
      <c r="K126" s="207"/>
      <c r="L126" s="212"/>
      <c r="M126" s="213"/>
      <c r="N126" s="214"/>
      <c r="O126" s="214"/>
      <c r="P126" s="214"/>
      <c r="Q126" s="214"/>
      <c r="R126" s="214"/>
      <c r="S126" s="214"/>
      <c r="T126" s="215"/>
      <c r="AT126" s="216" t="s">
        <v>135</v>
      </c>
      <c r="AU126" s="216" t="s">
        <v>82</v>
      </c>
      <c r="AV126" s="13" t="s">
        <v>84</v>
      </c>
      <c r="AW126" s="13" t="s">
        <v>30</v>
      </c>
      <c r="AX126" s="13" t="s">
        <v>74</v>
      </c>
      <c r="AY126" s="216" t="s">
        <v>125</v>
      </c>
    </row>
    <row r="127" spans="1:65" s="12" customFormat="1">
      <c r="B127" s="196"/>
      <c r="C127" s="197"/>
      <c r="D127" s="191" t="s">
        <v>135</v>
      </c>
      <c r="E127" s="198" t="s">
        <v>1</v>
      </c>
      <c r="F127" s="199" t="s">
        <v>1781</v>
      </c>
      <c r="G127" s="197"/>
      <c r="H127" s="198" t="s">
        <v>1</v>
      </c>
      <c r="I127" s="200"/>
      <c r="J127" s="197"/>
      <c r="K127" s="197"/>
      <c r="L127" s="201"/>
      <c r="M127" s="202"/>
      <c r="N127" s="203"/>
      <c r="O127" s="203"/>
      <c r="P127" s="203"/>
      <c r="Q127" s="203"/>
      <c r="R127" s="203"/>
      <c r="S127" s="203"/>
      <c r="T127" s="204"/>
      <c r="AT127" s="205" t="s">
        <v>135</v>
      </c>
      <c r="AU127" s="205" t="s">
        <v>82</v>
      </c>
      <c r="AV127" s="12" t="s">
        <v>82</v>
      </c>
      <c r="AW127" s="12" t="s">
        <v>30</v>
      </c>
      <c r="AX127" s="12" t="s">
        <v>74</v>
      </c>
      <c r="AY127" s="205" t="s">
        <v>125</v>
      </c>
    </row>
    <row r="128" spans="1:65" s="13" customFormat="1">
      <c r="B128" s="206"/>
      <c r="C128" s="207"/>
      <c r="D128" s="191" t="s">
        <v>135</v>
      </c>
      <c r="E128" s="208" t="s">
        <v>1</v>
      </c>
      <c r="F128" s="209" t="s">
        <v>84</v>
      </c>
      <c r="G128" s="207"/>
      <c r="H128" s="210">
        <v>2</v>
      </c>
      <c r="I128" s="211"/>
      <c r="J128" s="207"/>
      <c r="K128" s="207"/>
      <c r="L128" s="212"/>
      <c r="M128" s="213"/>
      <c r="N128" s="214"/>
      <c r="O128" s="214"/>
      <c r="P128" s="214"/>
      <c r="Q128" s="214"/>
      <c r="R128" s="214"/>
      <c r="S128" s="214"/>
      <c r="T128" s="215"/>
      <c r="AT128" s="216" t="s">
        <v>135</v>
      </c>
      <c r="AU128" s="216" t="s">
        <v>82</v>
      </c>
      <c r="AV128" s="13" t="s">
        <v>84</v>
      </c>
      <c r="AW128" s="13" t="s">
        <v>30</v>
      </c>
      <c r="AX128" s="13" t="s">
        <v>74</v>
      </c>
      <c r="AY128" s="216" t="s">
        <v>125</v>
      </c>
    </row>
    <row r="129" spans="1:65" s="12" customFormat="1">
      <c r="B129" s="196"/>
      <c r="C129" s="197"/>
      <c r="D129" s="191" t="s">
        <v>135</v>
      </c>
      <c r="E129" s="198" t="s">
        <v>1</v>
      </c>
      <c r="F129" s="199" t="s">
        <v>1782</v>
      </c>
      <c r="G129" s="197"/>
      <c r="H129" s="198" t="s">
        <v>1</v>
      </c>
      <c r="I129" s="200"/>
      <c r="J129" s="197"/>
      <c r="K129" s="197"/>
      <c r="L129" s="201"/>
      <c r="M129" s="202"/>
      <c r="N129" s="203"/>
      <c r="O129" s="203"/>
      <c r="P129" s="203"/>
      <c r="Q129" s="203"/>
      <c r="R129" s="203"/>
      <c r="S129" s="203"/>
      <c r="T129" s="204"/>
      <c r="AT129" s="205" t="s">
        <v>135</v>
      </c>
      <c r="AU129" s="205" t="s">
        <v>82</v>
      </c>
      <c r="AV129" s="12" t="s">
        <v>82</v>
      </c>
      <c r="AW129" s="12" t="s">
        <v>30</v>
      </c>
      <c r="AX129" s="12" t="s">
        <v>74</v>
      </c>
      <c r="AY129" s="205" t="s">
        <v>125</v>
      </c>
    </row>
    <row r="130" spans="1:65" s="13" customFormat="1">
      <c r="B130" s="206"/>
      <c r="C130" s="207"/>
      <c r="D130" s="191" t="s">
        <v>135</v>
      </c>
      <c r="E130" s="208" t="s">
        <v>1</v>
      </c>
      <c r="F130" s="209" t="s">
        <v>84</v>
      </c>
      <c r="G130" s="207"/>
      <c r="H130" s="210">
        <v>2</v>
      </c>
      <c r="I130" s="211"/>
      <c r="J130" s="207"/>
      <c r="K130" s="207"/>
      <c r="L130" s="212"/>
      <c r="M130" s="213"/>
      <c r="N130" s="214"/>
      <c r="O130" s="214"/>
      <c r="P130" s="214"/>
      <c r="Q130" s="214"/>
      <c r="R130" s="214"/>
      <c r="S130" s="214"/>
      <c r="T130" s="215"/>
      <c r="AT130" s="216" t="s">
        <v>135</v>
      </c>
      <c r="AU130" s="216" t="s">
        <v>82</v>
      </c>
      <c r="AV130" s="13" t="s">
        <v>84</v>
      </c>
      <c r="AW130" s="13" t="s">
        <v>30</v>
      </c>
      <c r="AX130" s="13" t="s">
        <v>74</v>
      </c>
      <c r="AY130" s="216" t="s">
        <v>125</v>
      </c>
    </row>
    <row r="131" spans="1:65" s="12" customFormat="1">
      <c r="B131" s="196"/>
      <c r="C131" s="197"/>
      <c r="D131" s="191" t="s">
        <v>135</v>
      </c>
      <c r="E131" s="198" t="s">
        <v>1</v>
      </c>
      <c r="F131" s="199" t="s">
        <v>1783</v>
      </c>
      <c r="G131" s="197"/>
      <c r="H131" s="198" t="s">
        <v>1</v>
      </c>
      <c r="I131" s="200"/>
      <c r="J131" s="197"/>
      <c r="K131" s="197"/>
      <c r="L131" s="201"/>
      <c r="M131" s="202"/>
      <c r="N131" s="203"/>
      <c r="O131" s="203"/>
      <c r="P131" s="203"/>
      <c r="Q131" s="203"/>
      <c r="R131" s="203"/>
      <c r="S131" s="203"/>
      <c r="T131" s="204"/>
      <c r="AT131" s="205" t="s">
        <v>135</v>
      </c>
      <c r="AU131" s="205" t="s">
        <v>82</v>
      </c>
      <c r="AV131" s="12" t="s">
        <v>82</v>
      </c>
      <c r="AW131" s="12" t="s">
        <v>30</v>
      </c>
      <c r="AX131" s="12" t="s">
        <v>74</v>
      </c>
      <c r="AY131" s="205" t="s">
        <v>125</v>
      </c>
    </row>
    <row r="132" spans="1:65" s="13" customFormat="1">
      <c r="B132" s="206"/>
      <c r="C132" s="207"/>
      <c r="D132" s="191" t="s">
        <v>135</v>
      </c>
      <c r="E132" s="208" t="s">
        <v>1</v>
      </c>
      <c r="F132" s="209" t="s">
        <v>84</v>
      </c>
      <c r="G132" s="207"/>
      <c r="H132" s="210">
        <v>2</v>
      </c>
      <c r="I132" s="211"/>
      <c r="J132" s="207"/>
      <c r="K132" s="207"/>
      <c r="L132" s="212"/>
      <c r="M132" s="213"/>
      <c r="N132" s="214"/>
      <c r="O132" s="214"/>
      <c r="P132" s="214"/>
      <c r="Q132" s="214"/>
      <c r="R132" s="214"/>
      <c r="S132" s="214"/>
      <c r="T132" s="215"/>
      <c r="AT132" s="216" t="s">
        <v>135</v>
      </c>
      <c r="AU132" s="216" t="s">
        <v>82</v>
      </c>
      <c r="AV132" s="13" t="s">
        <v>84</v>
      </c>
      <c r="AW132" s="13" t="s">
        <v>30</v>
      </c>
      <c r="AX132" s="13" t="s">
        <v>74</v>
      </c>
      <c r="AY132" s="216" t="s">
        <v>125</v>
      </c>
    </row>
    <row r="133" spans="1:65" s="12" customFormat="1">
      <c r="B133" s="196"/>
      <c r="C133" s="197"/>
      <c r="D133" s="191" t="s">
        <v>135</v>
      </c>
      <c r="E133" s="198" t="s">
        <v>1</v>
      </c>
      <c r="F133" s="199" t="s">
        <v>1784</v>
      </c>
      <c r="G133" s="197"/>
      <c r="H133" s="198" t="s">
        <v>1</v>
      </c>
      <c r="I133" s="200"/>
      <c r="J133" s="197"/>
      <c r="K133" s="197"/>
      <c r="L133" s="201"/>
      <c r="M133" s="202"/>
      <c r="N133" s="203"/>
      <c r="O133" s="203"/>
      <c r="P133" s="203"/>
      <c r="Q133" s="203"/>
      <c r="R133" s="203"/>
      <c r="S133" s="203"/>
      <c r="T133" s="204"/>
      <c r="AT133" s="205" t="s">
        <v>135</v>
      </c>
      <c r="AU133" s="205" t="s">
        <v>82</v>
      </c>
      <c r="AV133" s="12" t="s">
        <v>82</v>
      </c>
      <c r="AW133" s="12" t="s">
        <v>30</v>
      </c>
      <c r="AX133" s="12" t="s">
        <v>74</v>
      </c>
      <c r="AY133" s="205" t="s">
        <v>125</v>
      </c>
    </row>
    <row r="134" spans="1:65" s="13" customFormat="1">
      <c r="B134" s="206"/>
      <c r="C134" s="207"/>
      <c r="D134" s="191" t="s">
        <v>135</v>
      </c>
      <c r="E134" s="208" t="s">
        <v>1</v>
      </c>
      <c r="F134" s="209" t="s">
        <v>82</v>
      </c>
      <c r="G134" s="207"/>
      <c r="H134" s="210">
        <v>1</v>
      </c>
      <c r="I134" s="211"/>
      <c r="J134" s="207"/>
      <c r="K134" s="207"/>
      <c r="L134" s="212"/>
      <c r="M134" s="213"/>
      <c r="N134" s="214"/>
      <c r="O134" s="214"/>
      <c r="P134" s="214"/>
      <c r="Q134" s="214"/>
      <c r="R134" s="214"/>
      <c r="S134" s="214"/>
      <c r="T134" s="215"/>
      <c r="AT134" s="216" t="s">
        <v>135</v>
      </c>
      <c r="AU134" s="216" t="s">
        <v>82</v>
      </c>
      <c r="AV134" s="13" t="s">
        <v>84</v>
      </c>
      <c r="AW134" s="13" t="s">
        <v>30</v>
      </c>
      <c r="AX134" s="13" t="s">
        <v>74</v>
      </c>
      <c r="AY134" s="216" t="s">
        <v>125</v>
      </c>
    </row>
    <row r="135" spans="1:65" s="12" customFormat="1">
      <c r="B135" s="196"/>
      <c r="C135" s="197"/>
      <c r="D135" s="191" t="s">
        <v>135</v>
      </c>
      <c r="E135" s="198" t="s">
        <v>1</v>
      </c>
      <c r="F135" s="199" t="s">
        <v>1785</v>
      </c>
      <c r="G135" s="197"/>
      <c r="H135" s="198" t="s">
        <v>1</v>
      </c>
      <c r="I135" s="200"/>
      <c r="J135" s="197"/>
      <c r="K135" s="197"/>
      <c r="L135" s="201"/>
      <c r="M135" s="202"/>
      <c r="N135" s="203"/>
      <c r="O135" s="203"/>
      <c r="P135" s="203"/>
      <c r="Q135" s="203"/>
      <c r="R135" s="203"/>
      <c r="S135" s="203"/>
      <c r="T135" s="204"/>
      <c r="AT135" s="205" t="s">
        <v>135</v>
      </c>
      <c r="AU135" s="205" t="s">
        <v>82</v>
      </c>
      <c r="AV135" s="12" t="s">
        <v>82</v>
      </c>
      <c r="AW135" s="12" t="s">
        <v>30</v>
      </c>
      <c r="AX135" s="12" t="s">
        <v>74</v>
      </c>
      <c r="AY135" s="205" t="s">
        <v>125</v>
      </c>
    </row>
    <row r="136" spans="1:65" s="13" customFormat="1">
      <c r="B136" s="206"/>
      <c r="C136" s="207"/>
      <c r="D136" s="191" t="s">
        <v>135</v>
      </c>
      <c r="E136" s="208" t="s">
        <v>1</v>
      </c>
      <c r="F136" s="209" t="s">
        <v>82</v>
      </c>
      <c r="G136" s="207"/>
      <c r="H136" s="210">
        <v>1</v>
      </c>
      <c r="I136" s="211"/>
      <c r="J136" s="207"/>
      <c r="K136" s="207"/>
      <c r="L136" s="212"/>
      <c r="M136" s="213"/>
      <c r="N136" s="214"/>
      <c r="O136" s="214"/>
      <c r="P136" s="214"/>
      <c r="Q136" s="214"/>
      <c r="R136" s="214"/>
      <c r="S136" s="214"/>
      <c r="T136" s="215"/>
      <c r="AT136" s="216" t="s">
        <v>135</v>
      </c>
      <c r="AU136" s="216" t="s">
        <v>82</v>
      </c>
      <c r="AV136" s="13" t="s">
        <v>84</v>
      </c>
      <c r="AW136" s="13" t="s">
        <v>30</v>
      </c>
      <c r="AX136" s="13" t="s">
        <v>74</v>
      </c>
      <c r="AY136" s="216" t="s">
        <v>125</v>
      </c>
    </row>
    <row r="137" spans="1:65" s="12" customFormat="1">
      <c r="B137" s="196"/>
      <c r="C137" s="197"/>
      <c r="D137" s="191" t="s">
        <v>135</v>
      </c>
      <c r="E137" s="198" t="s">
        <v>1</v>
      </c>
      <c r="F137" s="199" t="s">
        <v>1786</v>
      </c>
      <c r="G137" s="197"/>
      <c r="H137" s="198" t="s">
        <v>1</v>
      </c>
      <c r="I137" s="200"/>
      <c r="J137" s="197"/>
      <c r="K137" s="197"/>
      <c r="L137" s="201"/>
      <c r="M137" s="202"/>
      <c r="N137" s="203"/>
      <c r="O137" s="203"/>
      <c r="P137" s="203"/>
      <c r="Q137" s="203"/>
      <c r="R137" s="203"/>
      <c r="S137" s="203"/>
      <c r="T137" s="204"/>
      <c r="AT137" s="205" t="s">
        <v>135</v>
      </c>
      <c r="AU137" s="205" t="s">
        <v>82</v>
      </c>
      <c r="AV137" s="12" t="s">
        <v>82</v>
      </c>
      <c r="AW137" s="12" t="s">
        <v>30</v>
      </c>
      <c r="AX137" s="12" t="s">
        <v>74</v>
      </c>
      <c r="AY137" s="205" t="s">
        <v>125</v>
      </c>
    </row>
    <row r="138" spans="1:65" s="13" customFormat="1">
      <c r="B138" s="206"/>
      <c r="C138" s="207"/>
      <c r="D138" s="191" t="s">
        <v>135</v>
      </c>
      <c r="E138" s="208" t="s">
        <v>1</v>
      </c>
      <c r="F138" s="209" t="s">
        <v>82</v>
      </c>
      <c r="G138" s="207"/>
      <c r="H138" s="210">
        <v>1</v>
      </c>
      <c r="I138" s="211"/>
      <c r="J138" s="207"/>
      <c r="K138" s="207"/>
      <c r="L138" s="212"/>
      <c r="M138" s="213"/>
      <c r="N138" s="214"/>
      <c r="O138" s="214"/>
      <c r="P138" s="214"/>
      <c r="Q138" s="214"/>
      <c r="R138" s="214"/>
      <c r="S138" s="214"/>
      <c r="T138" s="215"/>
      <c r="AT138" s="216" t="s">
        <v>135</v>
      </c>
      <c r="AU138" s="216" t="s">
        <v>82</v>
      </c>
      <c r="AV138" s="13" t="s">
        <v>84</v>
      </c>
      <c r="AW138" s="13" t="s">
        <v>30</v>
      </c>
      <c r="AX138" s="13" t="s">
        <v>74</v>
      </c>
      <c r="AY138" s="216" t="s">
        <v>125</v>
      </c>
    </row>
    <row r="139" spans="1:65" s="14" customFormat="1">
      <c r="B139" s="217"/>
      <c r="C139" s="218"/>
      <c r="D139" s="191" t="s">
        <v>135</v>
      </c>
      <c r="E139" s="219" t="s">
        <v>1</v>
      </c>
      <c r="F139" s="220" t="s">
        <v>138</v>
      </c>
      <c r="G139" s="218"/>
      <c r="H139" s="221">
        <v>17</v>
      </c>
      <c r="I139" s="222"/>
      <c r="J139" s="218"/>
      <c r="K139" s="218"/>
      <c r="L139" s="223"/>
      <c r="M139" s="224"/>
      <c r="N139" s="225"/>
      <c r="O139" s="225"/>
      <c r="P139" s="225"/>
      <c r="Q139" s="225"/>
      <c r="R139" s="225"/>
      <c r="S139" s="225"/>
      <c r="T139" s="226"/>
      <c r="AT139" s="227" t="s">
        <v>135</v>
      </c>
      <c r="AU139" s="227" t="s">
        <v>82</v>
      </c>
      <c r="AV139" s="14" t="s">
        <v>132</v>
      </c>
      <c r="AW139" s="14" t="s">
        <v>30</v>
      </c>
      <c r="AX139" s="14" t="s">
        <v>82</v>
      </c>
      <c r="AY139" s="227" t="s">
        <v>125</v>
      </c>
    </row>
    <row r="140" spans="1:65" s="2" customFormat="1" ht="24.2" customHeight="1">
      <c r="A140" s="33"/>
      <c r="B140" s="34"/>
      <c r="C140" s="228" t="s">
        <v>84</v>
      </c>
      <c r="D140" s="228" t="s">
        <v>769</v>
      </c>
      <c r="E140" s="229" t="s">
        <v>1787</v>
      </c>
      <c r="F140" s="230" t="s">
        <v>1788</v>
      </c>
      <c r="G140" s="231" t="s">
        <v>159</v>
      </c>
      <c r="H140" s="232">
        <v>1</v>
      </c>
      <c r="I140" s="233"/>
      <c r="J140" s="234">
        <f>ROUND(I140*H140,2)</f>
        <v>0</v>
      </c>
      <c r="K140" s="230" t="s">
        <v>130</v>
      </c>
      <c r="L140" s="38"/>
      <c r="M140" s="235" t="s">
        <v>1</v>
      </c>
      <c r="N140" s="236" t="s">
        <v>39</v>
      </c>
      <c r="O140" s="70"/>
      <c r="P140" s="187">
        <f>O140*H140</f>
        <v>0</v>
      </c>
      <c r="Q140" s="187">
        <v>0</v>
      </c>
      <c r="R140" s="187">
        <f>Q140*H140</f>
        <v>0</v>
      </c>
      <c r="S140" s="187">
        <v>0</v>
      </c>
      <c r="T140" s="188">
        <f>S140*H140</f>
        <v>0</v>
      </c>
      <c r="U140" s="33"/>
      <c r="V140" s="33"/>
      <c r="W140" s="33"/>
      <c r="X140" s="33"/>
      <c r="Y140" s="33"/>
      <c r="Z140" s="33"/>
      <c r="AA140" s="33"/>
      <c r="AB140" s="33"/>
      <c r="AC140" s="33"/>
      <c r="AD140" s="33"/>
      <c r="AE140" s="33"/>
      <c r="AR140" s="189" t="s">
        <v>1289</v>
      </c>
      <c r="AT140" s="189" t="s">
        <v>769</v>
      </c>
      <c r="AU140" s="189" t="s">
        <v>82</v>
      </c>
      <c r="AY140" s="16" t="s">
        <v>125</v>
      </c>
      <c r="BE140" s="190">
        <f>IF(N140="základní",J140,0)</f>
        <v>0</v>
      </c>
      <c r="BF140" s="190">
        <f>IF(N140="snížená",J140,0)</f>
        <v>0</v>
      </c>
      <c r="BG140" s="190">
        <f>IF(N140="zákl. přenesená",J140,0)</f>
        <v>0</v>
      </c>
      <c r="BH140" s="190">
        <f>IF(N140="sníž. přenesená",J140,0)</f>
        <v>0</v>
      </c>
      <c r="BI140" s="190">
        <f>IF(N140="nulová",J140,0)</f>
        <v>0</v>
      </c>
      <c r="BJ140" s="16" t="s">
        <v>82</v>
      </c>
      <c r="BK140" s="190">
        <f>ROUND(I140*H140,2)</f>
        <v>0</v>
      </c>
      <c r="BL140" s="16" t="s">
        <v>1289</v>
      </c>
      <c r="BM140" s="189" t="s">
        <v>1789</v>
      </c>
    </row>
    <row r="141" spans="1:65" s="2" customFormat="1" ht="48.75">
      <c r="A141" s="33"/>
      <c r="B141" s="34"/>
      <c r="C141" s="35"/>
      <c r="D141" s="191" t="s">
        <v>134</v>
      </c>
      <c r="E141" s="35"/>
      <c r="F141" s="192" t="s">
        <v>1790</v>
      </c>
      <c r="G141" s="35"/>
      <c r="H141" s="35"/>
      <c r="I141" s="193"/>
      <c r="J141" s="35"/>
      <c r="K141" s="35"/>
      <c r="L141" s="38"/>
      <c r="M141" s="194"/>
      <c r="N141" s="195"/>
      <c r="O141" s="70"/>
      <c r="P141" s="70"/>
      <c r="Q141" s="70"/>
      <c r="R141" s="70"/>
      <c r="S141" s="70"/>
      <c r="T141" s="71"/>
      <c r="U141" s="33"/>
      <c r="V141" s="33"/>
      <c r="W141" s="33"/>
      <c r="X141" s="33"/>
      <c r="Y141" s="33"/>
      <c r="Z141" s="33"/>
      <c r="AA141" s="33"/>
      <c r="AB141" s="33"/>
      <c r="AC141" s="33"/>
      <c r="AD141" s="33"/>
      <c r="AE141" s="33"/>
      <c r="AT141" s="16" t="s">
        <v>134</v>
      </c>
      <c r="AU141" s="16" t="s">
        <v>82</v>
      </c>
    </row>
    <row r="142" spans="1:65" s="12" customFormat="1">
      <c r="B142" s="196"/>
      <c r="C142" s="197"/>
      <c r="D142" s="191" t="s">
        <v>135</v>
      </c>
      <c r="E142" s="198" t="s">
        <v>1</v>
      </c>
      <c r="F142" s="199" t="s">
        <v>1791</v>
      </c>
      <c r="G142" s="197"/>
      <c r="H142" s="198" t="s">
        <v>1</v>
      </c>
      <c r="I142" s="200"/>
      <c r="J142" s="197"/>
      <c r="K142" s="197"/>
      <c r="L142" s="201"/>
      <c r="M142" s="202"/>
      <c r="N142" s="203"/>
      <c r="O142" s="203"/>
      <c r="P142" s="203"/>
      <c r="Q142" s="203"/>
      <c r="R142" s="203"/>
      <c r="S142" s="203"/>
      <c r="T142" s="204"/>
      <c r="AT142" s="205" t="s">
        <v>135</v>
      </c>
      <c r="AU142" s="205" t="s">
        <v>82</v>
      </c>
      <c r="AV142" s="12" t="s">
        <v>82</v>
      </c>
      <c r="AW142" s="12" t="s">
        <v>30</v>
      </c>
      <c r="AX142" s="12" t="s">
        <v>74</v>
      </c>
      <c r="AY142" s="205" t="s">
        <v>125</v>
      </c>
    </row>
    <row r="143" spans="1:65" s="13" customFormat="1">
      <c r="B143" s="206"/>
      <c r="C143" s="207"/>
      <c r="D143" s="191" t="s">
        <v>135</v>
      </c>
      <c r="E143" s="208" t="s">
        <v>1</v>
      </c>
      <c r="F143" s="209" t="s">
        <v>82</v>
      </c>
      <c r="G143" s="207"/>
      <c r="H143" s="210">
        <v>1</v>
      </c>
      <c r="I143" s="211"/>
      <c r="J143" s="207"/>
      <c r="K143" s="207"/>
      <c r="L143" s="212"/>
      <c r="M143" s="213"/>
      <c r="N143" s="214"/>
      <c r="O143" s="214"/>
      <c r="P143" s="214"/>
      <c r="Q143" s="214"/>
      <c r="R143" s="214"/>
      <c r="S143" s="214"/>
      <c r="T143" s="215"/>
      <c r="AT143" s="216" t="s">
        <v>135</v>
      </c>
      <c r="AU143" s="216" t="s">
        <v>82</v>
      </c>
      <c r="AV143" s="13" t="s">
        <v>84</v>
      </c>
      <c r="AW143" s="13" t="s">
        <v>30</v>
      </c>
      <c r="AX143" s="13" t="s">
        <v>74</v>
      </c>
      <c r="AY143" s="216" t="s">
        <v>125</v>
      </c>
    </row>
    <row r="144" spans="1:65" s="14" customFormat="1">
      <c r="B144" s="217"/>
      <c r="C144" s="218"/>
      <c r="D144" s="191" t="s">
        <v>135</v>
      </c>
      <c r="E144" s="219" t="s">
        <v>1</v>
      </c>
      <c r="F144" s="220" t="s">
        <v>138</v>
      </c>
      <c r="G144" s="218"/>
      <c r="H144" s="221">
        <v>1</v>
      </c>
      <c r="I144" s="222"/>
      <c r="J144" s="218"/>
      <c r="K144" s="218"/>
      <c r="L144" s="223"/>
      <c r="M144" s="237"/>
      <c r="N144" s="238"/>
      <c r="O144" s="238"/>
      <c r="P144" s="238"/>
      <c r="Q144" s="238"/>
      <c r="R144" s="238"/>
      <c r="S144" s="238"/>
      <c r="T144" s="239"/>
      <c r="AT144" s="227" t="s">
        <v>135</v>
      </c>
      <c r="AU144" s="227" t="s">
        <v>82</v>
      </c>
      <c r="AV144" s="14" t="s">
        <v>132</v>
      </c>
      <c r="AW144" s="14" t="s">
        <v>30</v>
      </c>
      <c r="AX144" s="14" t="s">
        <v>82</v>
      </c>
      <c r="AY144" s="227" t="s">
        <v>125</v>
      </c>
    </row>
    <row r="145" spans="1:31" s="2" customFormat="1" ht="6.95" customHeight="1">
      <c r="A145" s="33"/>
      <c r="B145" s="53"/>
      <c r="C145" s="54"/>
      <c r="D145" s="54"/>
      <c r="E145" s="54"/>
      <c r="F145" s="54"/>
      <c r="G145" s="54"/>
      <c r="H145" s="54"/>
      <c r="I145" s="54"/>
      <c r="J145" s="54"/>
      <c r="K145" s="54"/>
      <c r="L145" s="38"/>
      <c r="M145" s="33"/>
      <c r="O145" s="33"/>
      <c r="P145" s="33"/>
      <c r="Q145" s="33"/>
      <c r="R145" s="33"/>
      <c r="S145" s="33"/>
      <c r="T145" s="33"/>
      <c r="U145" s="33"/>
      <c r="V145" s="33"/>
      <c r="W145" s="33"/>
      <c r="X145" s="33"/>
      <c r="Y145" s="33"/>
      <c r="Z145" s="33"/>
      <c r="AA145" s="33"/>
      <c r="AB145" s="33"/>
      <c r="AC145" s="33"/>
      <c r="AD145" s="33"/>
      <c r="AE145" s="33"/>
    </row>
  </sheetData>
  <sheetProtection algorithmName="SHA-512" hashValue="PASSwXYTwOl/1oRhYKW09+bQSOKLWmg5eV3/AqdsVugYi0AxG4s7oXHmTDee+p05/+rz1MvDJnNPP6aahkwDQA==" saltValue="JrIcZ1/bvEl5W34EAbSHpDkmtdqmKQUYteqBd5GrrCh6oDrWNtkuQLv6aGAhbdAu3+5SWAOmDmtjhKQ6TI7uIg==" spinCount="100000" sheet="1" objects="1" scenarios="1" formatColumns="0" formatRows="0" autoFilter="0"/>
  <autoFilter ref="C116:K144" xr:uid="{00000000-0009-0000-0000-000003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49"/>
  <sheetViews>
    <sheetView showGridLines="0" topLeftCell="A1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2"/>
      <c r="M2" s="242"/>
      <c r="N2" s="242"/>
      <c r="O2" s="242"/>
      <c r="P2" s="242"/>
      <c r="Q2" s="242"/>
      <c r="R2" s="242"/>
      <c r="S2" s="242"/>
      <c r="T2" s="242"/>
      <c r="U2" s="242"/>
      <c r="V2" s="242"/>
      <c r="AT2" s="16" t="s">
        <v>93</v>
      </c>
    </row>
    <row r="3" spans="1:46" s="1" customFormat="1" ht="6.95" customHeight="1">
      <c r="B3" s="107"/>
      <c r="C3" s="108"/>
      <c r="D3" s="108"/>
      <c r="E3" s="108"/>
      <c r="F3" s="108"/>
      <c r="G3" s="108"/>
      <c r="H3" s="108"/>
      <c r="I3" s="108"/>
      <c r="J3" s="108"/>
      <c r="K3" s="108"/>
      <c r="L3" s="19"/>
      <c r="AT3" s="16" t="s">
        <v>84</v>
      </c>
    </row>
    <row r="4" spans="1:46" s="1" customFormat="1" ht="24.95" customHeight="1">
      <c r="B4" s="19"/>
      <c r="D4" s="109" t="s">
        <v>97</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6" t="str">
        <f>'Rekapitulace stavby'!K6</f>
        <v>Oprava výhybek a kolejí žst. Nymburk hl. n.</v>
      </c>
      <c r="F7" s="287"/>
      <c r="G7" s="287"/>
      <c r="H7" s="287"/>
      <c r="L7" s="19"/>
    </row>
    <row r="8" spans="1:46" s="2" customFormat="1" ht="12" customHeight="1">
      <c r="A8" s="33"/>
      <c r="B8" s="38"/>
      <c r="C8" s="33"/>
      <c r="D8" s="111" t="s">
        <v>98</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8" t="s">
        <v>1792</v>
      </c>
      <c r="F9" s="289"/>
      <c r="G9" s="289"/>
      <c r="H9" s="289"/>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f>'Rekapitulace stavby'!AN8</f>
        <v>45019</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25</v>
      </c>
      <c r="F15" s="33"/>
      <c r="G15" s="33"/>
      <c r="H15" s="33"/>
      <c r="I15" s="111" t="s">
        <v>26</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27</v>
      </c>
      <c r="E17" s="33"/>
      <c r="F17" s="33"/>
      <c r="G17" s="33"/>
      <c r="H17" s="33"/>
      <c r="I17" s="111" t="s">
        <v>24</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90" t="str">
        <f>'Rekapitulace stavby'!E14</f>
        <v>Vyplň údaj</v>
      </c>
      <c r="F18" s="291"/>
      <c r="G18" s="291"/>
      <c r="H18" s="291"/>
      <c r="I18" s="111" t="s">
        <v>26</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29</v>
      </c>
      <c r="E20" s="33"/>
      <c r="F20" s="33"/>
      <c r="G20" s="33"/>
      <c r="H20" s="33"/>
      <c r="I20" s="111" t="s">
        <v>24</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26</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31</v>
      </c>
      <c r="E23" s="33"/>
      <c r="F23" s="33"/>
      <c r="G23" s="33"/>
      <c r="H23" s="33"/>
      <c r="I23" s="111" t="s">
        <v>24</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32</v>
      </c>
      <c r="F24" s="33"/>
      <c r="G24" s="33"/>
      <c r="H24" s="33"/>
      <c r="I24" s="111" t="s">
        <v>26</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33</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2" t="s">
        <v>1</v>
      </c>
      <c r="F27" s="292"/>
      <c r="G27" s="292"/>
      <c r="H27" s="292"/>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34</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36</v>
      </c>
      <c r="G32" s="33"/>
      <c r="H32" s="33"/>
      <c r="I32" s="120" t="s">
        <v>35</v>
      </c>
      <c r="J32" s="120" t="s">
        <v>37</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38</v>
      </c>
      <c r="E33" s="111" t="s">
        <v>39</v>
      </c>
      <c r="F33" s="122">
        <f>ROUND((SUM(BE117:BE148)),  2)</f>
        <v>0</v>
      </c>
      <c r="G33" s="33"/>
      <c r="H33" s="33"/>
      <c r="I33" s="123">
        <v>0.21</v>
      </c>
      <c r="J33" s="122">
        <f>ROUND(((SUM(BE117:BE148))*I33),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40</v>
      </c>
      <c r="F34" s="122">
        <f>ROUND((SUM(BF117:BF148)),  2)</f>
        <v>0</v>
      </c>
      <c r="G34" s="33"/>
      <c r="H34" s="33"/>
      <c r="I34" s="123">
        <v>0.15</v>
      </c>
      <c r="J34" s="122">
        <f>ROUND(((SUM(BF117:BF148))*I34),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41</v>
      </c>
      <c r="F35" s="122">
        <f>ROUND((SUM(BG117:BG148)),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42</v>
      </c>
      <c r="F36" s="122">
        <f>ROUND((SUM(BH117:BH148)),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43</v>
      </c>
      <c r="F37" s="122">
        <f>ROUND((SUM(BI117:BI148)),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44</v>
      </c>
      <c r="E39" s="126"/>
      <c r="F39" s="126"/>
      <c r="G39" s="127" t="s">
        <v>45</v>
      </c>
      <c r="H39" s="128" t="s">
        <v>46</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47</v>
      </c>
      <c r="E50" s="132"/>
      <c r="F50" s="132"/>
      <c r="G50" s="131" t="s">
        <v>48</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49</v>
      </c>
      <c r="E61" s="134"/>
      <c r="F61" s="135" t="s">
        <v>50</v>
      </c>
      <c r="G61" s="133" t="s">
        <v>49</v>
      </c>
      <c r="H61" s="134"/>
      <c r="I61" s="134"/>
      <c r="J61" s="136" t="s">
        <v>50</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51</v>
      </c>
      <c r="E65" s="137"/>
      <c r="F65" s="137"/>
      <c r="G65" s="131" t="s">
        <v>52</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49</v>
      </c>
      <c r="E76" s="134"/>
      <c r="F76" s="135" t="s">
        <v>50</v>
      </c>
      <c r="G76" s="133" t="s">
        <v>49</v>
      </c>
      <c r="H76" s="134"/>
      <c r="I76" s="134"/>
      <c r="J76" s="136" t="s">
        <v>50</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4" t="str">
        <f>E7</f>
        <v>Oprava výhybek a kolejí žst. Nymburk hl. n.</v>
      </c>
      <c r="F85" s="285"/>
      <c r="G85" s="285"/>
      <c r="H85" s="285"/>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72" t="str">
        <f>E9</f>
        <v>SO 04 - VON</v>
      </c>
      <c r="F87" s="283"/>
      <c r="G87" s="283"/>
      <c r="H87" s="283"/>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f>IF(J12="","",J12)</f>
        <v>45019</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23</v>
      </c>
      <c r="D91" s="35"/>
      <c r="E91" s="35"/>
      <c r="F91" s="26" t="str">
        <f>E15</f>
        <v>Zimola Bohumil</v>
      </c>
      <c r="G91" s="35"/>
      <c r="H91" s="35"/>
      <c r="I91" s="28" t="s">
        <v>29</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27</v>
      </c>
      <c r="D92" s="35"/>
      <c r="E92" s="35"/>
      <c r="F92" s="26" t="str">
        <f>IF(E18="","",E18)</f>
        <v>Vyplň údaj</v>
      </c>
      <c r="G92" s="35"/>
      <c r="H92" s="35"/>
      <c r="I92" s="28" t="s">
        <v>31</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101</v>
      </c>
      <c r="D94" s="143"/>
      <c r="E94" s="143"/>
      <c r="F94" s="143"/>
      <c r="G94" s="143"/>
      <c r="H94" s="143"/>
      <c r="I94" s="143"/>
      <c r="J94" s="144" t="s">
        <v>102</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103</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104</v>
      </c>
    </row>
    <row r="97" spans="1:31" s="9" customFormat="1" ht="24.95" customHeight="1">
      <c r="B97" s="146"/>
      <c r="C97" s="147"/>
      <c r="D97" s="148" t="s">
        <v>109</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110</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4" t="str">
        <f>E7</f>
        <v>Oprava výhybek a kolejí žst. Nymburk hl. n.</v>
      </c>
      <c r="F107" s="285"/>
      <c r="G107" s="285"/>
      <c r="H107" s="28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72" t="str">
        <f>E9</f>
        <v>SO 04 - VON</v>
      </c>
      <c r="F109" s="283"/>
      <c r="G109" s="283"/>
      <c r="H109" s="283"/>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f>IF(J12="","",J12)</f>
        <v>45019</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23</v>
      </c>
      <c r="D113" s="35"/>
      <c r="E113" s="35"/>
      <c r="F113" s="26" t="str">
        <f>E15</f>
        <v>Zimola Bohumil</v>
      </c>
      <c r="G113" s="35"/>
      <c r="H113" s="35"/>
      <c r="I113" s="28" t="s">
        <v>29</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27</v>
      </c>
      <c r="D114" s="35"/>
      <c r="E114" s="35"/>
      <c r="F114" s="26" t="str">
        <f>IF(E18="","",E18)</f>
        <v>Vyplň údaj</v>
      </c>
      <c r="G114" s="35"/>
      <c r="H114" s="35"/>
      <c r="I114" s="28" t="s">
        <v>31</v>
      </c>
      <c r="J114" s="31" t="str">
        <f>E24</f>
        <v>Hospodková Marcela</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111</v>
      </c>
      <c r="D116" s="155" t="s">
        <v>59</v>
      </c>
      <c r="E116" s="155" t="s">
        <v>55</v>
      </c>
      <c r="F116" s="155" t="s">
        <v>56</v>
      </c>
      <c r="G116" s="155" t="s">
        <v>112</v>
      </c>
      <c r="H116" s="155" t="s">
        <v>113</v>
      </c>
      <c r="I116" s="155" t="s">
        <v>114</v>
      </c>
      <c r="J116" s="155" t="s">
        <v>102</v>
      </c>
      <c r="K116" s="156" t="s">
        <v>115</v>
      </c>
      <c r="L116" s="157"/>
      <c r="M116" s="74" t="s">
        <v>1</v>
      </c>
      <c r="N116" s="75" t="s">
        <v>38</v>
      </c>
      <c r="O116" s="75" t="s">
        <v>116</v>
      </c>
      <c r="P116" s="75" t="s">
        <v>117</v>
      </c>
      <c r="Q116" s="75" t="s">
        <v>118</v>
      </c>
      <c r="R116" s="75" t="s">
        <v>119</v>
      </c>
      <c r="S116" s="75" t="s">
        <v>120</v>
      </c>
      <c r="T116" s="76" t="s">
        <v>121</v>
      </c>
      <c r="U116" s="152"/>
      <c r="V116" s="152"/>
      <c r="W116" s="152"/>
      <c r="X116" s="152"/>
      <c r="Y116" s="152"/>
      <c r="Z116" s="152"/>
      <c r="AA116" s="152"/>
      <c r="AB116" s="152"/>
      <c r="AC116" s="152"/>
      <c r="AD116" s="152"/>
      <c r="AE116" s="152"/>
    </row>
    <row r="117" spans="1:65" s="2" customFormat="1" ht="22.9" customHeight="1">
      <c r="A117" s="33"/>
      <c r="B117" s="34"/>
      <c r="C117" s="81" t="s">
        <v>122</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73</v>
      </c>
      <c r="AU117" s="16" t="s">
        <v>104</v>
      </c>
      <c r="BK117" s="162">
        <f>BK118</f>
        <v>0</v>
      </c>
    </row>
    <row r="118" spans="1:65" s="11" customFormat="1" ht="25.9" customHeight="1">
      <c r="B118" s="163"/>
      <c r="C118" s="164"/>
      <c r="D118" s="165" t="s">
        <v>73</v>
      </c>
      <c r="E118" s="166" t="s">
        <v>1324</v>
      </c>
      <c r="F118" s="166" t="s">
        <v>1325</v>
      </c>
      <c r="G118" s="164"/>
      <c r="H118" s="164"/>
      <c r="I118" s="167"/>
      <c r="J118" s="168">
        <f>BK118</f>
        <v>0</v>
      </c>
      <c r="K118" s="164"/>
      <c r="L118" s="169"/>
      <c r="M118" s="170"/>
      <c r="N118" s="171"/>
      <c r="O118" s="171"/>
      <c r="P118" s="172">
        <f>SUM(P119:P148)</f>
        <v>0</v>
      </c>
      <c r="Q118" s="171"/>
      <c r="R118" s="172">
        <f>SUM(R119:R148)</f>
        <v>0</v>
      </c>
      <c r="S118" s="171"/>
      <c r="T118" s="173">
        <f>SUM(T119:T148)</f>
        <v>0</v>
      </c>
      <c r="AR118" s="174" t="s">
        <v>176</v>
      </c>
      <c r="AT118" s="175" t="s">
        <v>73</v>
      </c>
      <c r="AU118" s="175" t="s">
        <v>74</v>
      </c>
      <c r="AY118" s="174" t="s">
        <v>125</v>
      </c>
      <c r="BK118" s="176">
        <f>SUM(BK119:BK148)</f>
        <v>0</v>
      </c>
    </row>
    <row r="119" spans="1:65" s="2" customFormat="1" ht="24.2" customHeight="1">
      <c r="A119" s="33"/>
      <c r="B119" s="34"/>
      <c r="C119" s="228" t="s">
        <v>82</v>
      </c>
      <c r="D119" s="228" t="s">
        <v>769</v>
      </c>
      <c r="E119" s="229" t="s">
        <v>1793</v>
      </c>
      <c r="F119" s="230" t="s">
        <v>1794</v>
      </c>
      <c r="G119" s="231" t="s">
        <v>159</v>
      </c>
      <c r="H119" s="232">
        <v>4</v>
      </c>
      <c r="I119" s="233"/>
      <c r="J119" s="234">
        <f>ROUND(I119*H119,2)</f>
        <v>0</v>
      </c>
      <c r="K119" s="230" t="s">
        <v>130</v>
      </c>
      <c r="L119" s="38"/>
      <c r="M119" s="235" t="s">
        <v>1</v>
      </c>
      <c r="N119" s="236" t="s">
        <v>39</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132</v>
      </c>
      <c r="AT119" s="189" t="s">
        <v>769</v>
      </c>
      <c r="AU119" s="189" t="s">
        <v>82</v>
      </c>
      <c r="AY119" s="16" t="s">
        <v>125</v>
      </c>
      <c r="BE119" s="190">
        <f>IF(N119="základní",J119,0)</f>
        <v>0</v>
      </c>
      <c r="BF119" s="190">
        <f>IF(N119="snížená",J119,0)</f>
        <v>0</v>
      </c>
      <c r="BG119" s="190">
        <f>IF(N119="zákl. přenesená",J119,0)</f>
        <v>0</v>
      </c>
      <c r="BH119" s="190">
        <f>IF(N119="sníž. přenesená",J119,0)</f>
        <v>0</v>
      </c>
      <c r="BI119" s="190">
        <f>IF(N119="nulová",J119,0)</f>
        <v>0</v>
      </c>
      <c r="BJ119" s="16" t="s">
        <v>82</v>
      </c>
      <c r="BK119" s="190">
        <f>ROUND(I119*H119,2)</f>
        <v>0</v>
      </c>
      <c r="BL119" s="16" t="s">
        <v>132</v>
      </c>
      <c r="BM119" s="189" t="s">
        <v>1795</v>
      </c>
    </row>
    <row r="120" spans="1:65" s="2" customFormat="1" ht="19.5">
      <c r="A120" s="33"/>
      <c r="B120" s="34"/>
      <c r="C120" s="35"/>
      <c r="D120" s="191" t="s">
        <v>134</v>
      </c>
      <c r="E120" s="35"/>
      <c r="F120" s="192" t="s">
        <v>1794</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134</v>
      </c>
      <c r="AU120" s="16" t="s">
        <v>82</v>
      </c>
    </row>
    <row r="121" spans="1:65" s="13" customFormat="1">
      <c r="B121" s="206"/>
      <c r="C121" s="207"/>
      <c r="D121" s="191" t="s">
        <v>135</v>
      </c>
      <c r="E121" s="208" t="s">
        <v>1</v>
      </c>
      <c r="F121" s="209" t="s">
        <v>132</v>
      </c>
      <c r="G121" s="207"/>
      <c r="H121" s="210">
        <v>4</v>
      </c>
      <c r="I121" s="211"/>
      <c r="J121" s="207"/>
      <c r="K121" s="207"/>
      <c r="L121" s="212"/>
      <c r="M121" s="213"/>
      <c r="N121" s="214"/>
      <c r="O121" s="214"/>
      <c r="P121" s="214"/>
      <c r="Q121" s="214"/>
      <c r="R121" s="214"/>
      <c r="S121" s="214"/>
      <c r="T121" s="215"/>
      <c r="AT121" s="216" t="s">
        <v>135</v>
      </c>
      <c r="AU121" s="216" t="s">
        <v>82</v>
      </c>
      <c r="AV121" s="13" t="s">
        <v>84</v>
      </c>
      <c r="AW121" s="13" t="s">
        <v>30</v>
      </c>
      <c r="AX121" s="13" t="s">
        <v>74</v>
      </c>
      <c r="AY121" s="216" t="s">
        <v>125</v>
      </c>
    </row>
    <row r="122" spans="1:65" s="14" customFormat="1">
      <c r="B122" s="217"/>
      <c r="C122" s="218"/>
      <c r="D122" s="191" t="s">
        <v>135</v>
      </c>
      <c r="E122" s="219" t="s">
        <v>1</v>
      </c>
      <c r="F122" s="220" t="s">
        <v>138</v>
      </c>
      <c r="G122" s="218"/>
      <c r="H122" s="221">
        <v>4</v>
      </c>
      <c r="I122" s="222"/>
      <c r="J122" s="218"/>
      <c r="K122" s="218"/>
      <c r="L122" s="223"/>
      <c r="M122" s="224"/>
      <c r="N122" s="225"/>
      <c r="O122" s="225"/>
      <c r="P122" s="225"/>
      <c r="Q122" s="225"/>
      <c r="R122" s="225"/>
      <c r="S122" s="225"/>
      <c r="T122" s="226"/>
      <c r="AT122" s="227" t="s">
        <v>135</v>
      </c>
      <c r="AU122" s="227" t="s">
        <v>82</v>
      </c>
      <c r="AV122" s="14" t="s">
        <v>132</v>
      </c>
      <c r="AW122" s="14" t="s">
        <v>30</v>
      </c>
      <c r="AX122" s="14" t="s">
        <v>82</v>
      </c>
      <c r="AY122" s="227" t="s">
        <v>125</v>
      </c>
    </row>
    <row r="123" spans="1:65" s="2" customFormat="1" ht="21.75" customHeight="1">
      <c r="A123" s="33"/>
      <c r="B123" s="34"/>
      <c r="C123" s="228" t="s">
        <v>84</v>
      </c>
      <c r="D123" s="228" t="s">
        <v>769</v>
      </c>
      <c r="E123" s="229" t="s">
        <v>1796</v>
      </c>
      <c r="F123" s="230" t="s">
        <v>1797</v>
      </c>
      <c r="G123" s="231" t="s">
        <v>159</v>
      </c>
      <c r="H123" s="232">
        <v>2</v>
      </c>
      <c r="I123" s="233"/>
      <c r="J123" s="234">
        <f>ROUND(I123*H123,2)</f>
        <v>0</v>
      </c>
      <c r="K123" s="230" t="s">
        <v>130</v>
      </c>
      <c r="L123" s="38"/>
      <c r="M123" s="235" t="s">
        <v>1</v>
      </c>
      <c r="N123" s="236" t="s">
        <v>39</v>
      </c>
      <c r="O123" s="70"/>
      <c r="P123" s="187">
        <f>O123*H123</f>
        <v>0</v>
      </c>
      <c r="Q123" s="187">
        <v>0</v>
      </c>
      <c r="R123" s="187">
        <f>Q123*H123</f>
        <v>0</v>
      </c>
      <c r="S123" s="187">
        <v>0</v>
      </c>
      <c r="T123" s="188">
        <f>S123*H123</f>
        <v>0</v>
      </c>
      <c r="U123" s="33"/>
      <c r="V123" s="33"/>
      <c r="W123" s="33"/>
      <c r="X123" s="33"/>
      <c r="Y123" s="33"/>
      <c r="Z123" s="33"/>
      <c r="AA123" s="33"/>
      <c r="AB123" s="33"/>
      <c r="AC123" s="33"/>
      <c r="AD123" s="33"/>
      <c r="AE123" s="33"/>
      <c r="AR123" s="189" t="s">
        <v>132</v>
      </c>
      <c r="AT123" s="189" t="s">
        <v>769</v>
      </c>
      <c r="AU123" s="189" t="s">
        <v>82</v>
      </c>
      <c r="AY123" s="16" t="s">
        <v>125</v>
      </c>
      <c r="BE123" s="190">
        <f>IF(N123="základní",J123,0)</f>
        <v>0</v>
      </c>
      <c r="BF123" s="190">
        <f>IF(N123="snížená",J123,0)</f>
        <v>0</v>
      </c>
      <c r="BG123" s="190">
        <f>IF(N123="zákl. přenesená",J123,0)</f>
        <v>0</v>
      </c>
      <c r="BH123" s="190">
        <f>IF(N123="sníž. přenesená",J123,0)</f>
        <v>0</v>
      </c>
      <c r="BI123" s="190">
        <f>IF(N123="nulová",J123,0)</f>
        <v>0</v>
      </c>
      <c r="BJ123" s="16" t="s">
        <v>82</v>
      </c>
      <c r="BK123" s="190">
        <f>ROUND(I123*H123,2)</f>
        <v>0</v>
      </c>
      <c r="BL123" s="16" t="s">
        <v>132</v>
      </c>
      <c r="BM123" s="189" t="s">
        <v>1798</v>
      </c>
    </row>
    <row r="124" spans="1:65" s="2" customFormat="1">
      <c r="A124" s="33"/>
      <c r="B124" s="34"/>
      <c r="C124" s="35"/>
      <c r="D124" s="191" t="s">
        <v>134</v>
      </c>
      <c r="E124" s="35"/>
      <c r="F124" s="192" t="s">
        <v>1797</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134</v>
      </c>
      <c r="AU124" s="16" t="s">
        <v>82</v>
      </c>
    </row>
    <row r="125" spans="1:65" s="13" customFormat="1">
      <c r="B125" s="206"/>
      <c r="C125" s="207"/>
      <c r="D125" s="191" t="s">
        <v>135</v>
      </c>
      <c r="E125" s="208" t="s">
        <v>1</v>
      </c>
      <c r="F125" s="209" t="s">
        <v>82</v>
      </c>
      <c r="G125" s="207"/>
      <c r="H125" s="210">
        <v>1</v>
      </c>
      <c r="I125" s="211"/>
      <c r="J125" s="207"/>
      <c r="K125" s="207"/>
      <c r="L125" s="212"/>
      <c r="M125" s="213"/>
      <c r="N125" s="214"/>
      <c r="O125" s="214"/>
      <c r="P125" s="214"/>
      <c r="Q125" s="214"/>
      <c r="R125" s="214"/>
      <c r="S125" s="214"/>
      <c r="T125" s="215"/>
      <c r="AT125" s="216" t="s">
        <v>135</v>
      </c>
      <c r="AU125" s="216" t="s">
        <v>82</v>
      </c>
      <c r="AV125" s="13" t="s">
        <v>84</v>
      </c>
      <c r="AW125" s="13" t="s">
        <v>30</v>
      </c>
      <c r="AX125" s="13" t="s">
        <v>74</v>
      </c>
      <c r="AY125" s="216" t="s">
        <v>125</v>
      </c>
    </row>
    <row r="126" spans="1:65" s="12" customFormat="1">
      <c r="B126" s="196"/>
      <c r="C126" s="197"/>
      <c r="D126" s="191" t="s">
        <v>135</v>
      </c>
      <c r="E126" s="198" t="s">
        <v>1</v>
      </c>
      <c r="F126" s="199" t="s">
        <v>1799</v>
      </c>
      <c r="G126" s="197"/>
      <c r="H126" s="198" t="s">
        <v>1</v>
      </c>
      <c r="I126" s="200"/>
      <c r="J126" s="197"/>
      <c r="K126" s="197"/>
      <c r="L126" s="201"/>
      <c r="M126" s="202"/>
      <c r="N126" s="203"/>
      <c r="O126" s="203"/>
      <c r="P126" s="203"/>
      <c r="Q126" s="203"/>
      <c r="R126" s="203"/>
      <c r="S126" s="203"/>
      <c r="T126" s="204"/>
      <c r="AT126" s="205" t="s">
        <v>135</v>
      </c>
      <c r="AU126" s="205" t="s">
        <v>82</v>
      </c>
      <c r="AV126" s="12" t="s">
        <v>82</v>
      </c>
      <c r="AW126" s="12" t="s">
        <v>30</v>
      </c>
      <c r="AX126" s="12" t="s">
        <v>74</v>
      </c>
      <c r="AY126" s="205" t="s">
        <v>125</v>
      </c>
    </row>
    <row r="127" spans="1:65" s="13" customFormat="1">
      <c r="B127" s="206"/>
      <c r="C127" s="207"/>
      <c r="D127" s="191" t="s">
        <v>135</v>
      </c>
      <c r="E127" s="208" t="s">
        <v>1</v>
      </c>
      <c r="F127" s="209" t="s">
        <v>82</v>
      </c>
      <c r="G127" s="207"/>
      <c r="H127" s="210">
        <v>1</v>
      </c>
      <c r="I127" s="211"/>
      <c r="J127" s="207"/>
      <c r="K127" s="207"/>
      <c r="L127" s="212"/>
      <c r="M127" s="213"/>
      <c r="N127" s="214"/>
      <c r="O127" s="214"/>
      <c r="P127" s="214"/>
      <c r="Q127" s="214"/>
      <c r="R127" s="214"/>
      <c r="S127" s="214"/>
      <c r="T127" s="215"/>
      <c r="AT127" s="216" t="s">
        <v>135</v>
      </c>
      <c r="AU127" s="216" t="s">
        <v>82</v>
      </c>
      <c r="AV127" s="13" t="s">
        <v>84</v>
      </c>
      <c r="AW127" s="13" t="s">
        <v>30</v>
      </c>
      <c r="AX127" s="13" t="s">
        <v>74</v>
      </c>
      <c r="AY127" s="216" t="s">
        <v>125</v>
      </c>
    </row>
    <row r="128" spans="1:65" s="14" customFormat="1">
      <c r="B128" s="217"/>
      <c r="C128" s="218"/>
      <c r="D128" s="191" t="s">
        <v>135</v>
      </c>
      <c r="E128" s="219" t="s">
        <v>1</v>
      </c>
      <c r="F128" s="220" t="s">
        <v>138</v>
      </c>
      <c r="G128" s="218"/>
      <c r="H128" s="221">
        <v>2</v>
      </c>
      <c r="I128" s="222"/>
      <c r="J128" s="218"/>
      <c r="K128" s="218"/>
      <c r="L128" s="223"/>
      <c r="M128" s="224"/>
      <c r="N128" s="225"/>
      <c r="O128" s="225"/>
      <c r="P128" s="225"/>
      <c r="Q128" s="225"/>
      <c r="R128" s="225"/>
      <c r="S128" s="225"/>
      <c r="T128" s="226"/>
      <c r="AT128" s="227" t="s">
        <v>135</v>
      </c>
      <c r="AU128" s="227" t="s">
        <v>82</v>
      </c>
      <c r="AV128" s="14" t="s">
        <v>132</v>
      </c>
      <c r="AW128" s="14" t="s">
        <v>30</v>
      </c>
      <c r="AX128" s="14" t="s">
        <v>82</v>
      </c>
      <c r="AY128" s="227" t="s">
        <v>125</v>
      </c>
    </row>
    <row r="129" spans="1:65" s="2" customFormat="1" ht="24.2" customHeight="1">
      <c r="A129" s="33"/>
      <c r="B129" s="34"/>
      <c r="C129" s="228" t="s">
        <v>156</v>
      </c>
      <c r="D129" s="228" t="s">
        <v>769</v>
      </c>
      <c r="E129" s="229" t="s">
        <v>1800</v>
      </c>
      <c r="F129" s="230" t="s">
        <v>1801</v>
      </c>
      <c r="G129" s="231" t="s">
        <v>159</v>
      </c>
      <c r="H129" s="232">
        <v>1</v>
      </c>
      <c r="I129" s="233"/>
      <c r="J129" s="234">
        <f>ROUND(I129*H129,2)</f>
        <v>0</v>
      </c>
      <c r="K129" s="230" t="s">
        <v>130</v>
      </c>
      <c r="L129" s="38"/>
      <c r="M129" s="235" t="s">
        <v>1</v>
      </c>
      <c r="N129" s="236" t="s">
        <v>39</v>
      </c>
      <c r="O129" s="70"/>
      <c r="P129" s="187">
        <f>O129*H129</f>
        <v>0</v>
      </c>
      <c r="Q129" s="187">
        <v>0</v>
      </c>
      <c r="R129" s="187">
        <f>Q129*H129</f>
        <v>0</v>
      </c>
      <c r="S129" s="187">
        <v>0</v>
      </c>
      <c r="T129" s="188">
        <f>S129*H129</f>
        <v>0</v>
      </c>
      <c r="U129" s="33"/>
      <c r="V129" s="33"/>
      <c r="W129" s="33"/>
      <c r="X129" s="33"/>
      <c r="Y129" s="33"/>
      <c r="Z129" s="33"/>
      <c r="AA129" s="33"/>
      <c r="AB129" s="33"/>
      <c r="AC129" s="33"/>
      <c r="AD129" s="33"/>
      <c r="AE129" s="33"/>
      <c r="AR129" s="189" t="s">
        <v>132</v>
      </c>
      <c r="AT129" s="189" t="s">
        <v>769</v>
      </c>
      <c r="AU129" s="189" t="s">
        <v>82</v>
      </c>
      <c r="AY129" s="16" t="s">
        <v>125</v>
      </c>
      <c r="BE129" s="190">
        <f>IF(N129="základní",J129,0)</f>
        <v>0</v>
      </c>
      <c r="BF129" s="190">
        <f>IF(N129="snížená",J129,0)</f>
        <v>0</v>
      </c>
      <c r="BG129" s="190">
        <f>IF(N129="zákl. přenesená",J129,0)</f>
        <v>0</v>
      </c>
      <c r="BH129" s="190">
        <f>IF(N129="sníž. přenesená",J129,0)</f>
        <v>0</v>
      </c>
      <c r="BI129" s="190">
        <f>IF(N129="nulová",J129,0)</f>
        <v>0</v>
      </c>
      <c r="BJ129" s="16" t="s">
        <v>82</v>
      </c>
      <c r="BK129" s="190">
        <f>ROUND(I129*H129,2)</f>
        <v>0</v>
      </c>
      <c r="BL129" s="16" t="s">
        <v>132</v>
      </c>
      <c r="BM129" s="189" t="s">
        <v>1802</v>
      </c>
    </row>
    <row r="130" spans="1:65" s="2" customFormat="1">
      <c r="A130" s="33"/>
      <c r="B130" s="34"/>
      <c r="C130" s="35"/>
      <c r="D130" s="191" t="s">
        <v>134</v>
      </c>
      <c r="E130" s="35"/>
      <c r="F130" s="192" t="s">
        <v>1801</v>
      </c>
      <c r="G130" s="35"/>
      <c r="H130" s="35"/>
      <c r="I130" s="193"/>
      <c r="J130" s="35"/>
      <c r="K130" s="35"/>
      <c r="L130" s="38"/>
      <c r="M130" s="194"/>
      <c r="N130" s="195"/>
      <c r="O130" s="70"/>
      <c r="P130" s="70"/>
      <c r="Q130" s="70"/>
      <c r="R130" s="70"/>
      <c r="S130" s="70"/>
      <c r="T130" s="71"/>
      <c r="U130" s="33"/>
      <c r="V130" s="33"/>
      <c r="W130" s="33"/>
      <c r="X130" s="33"/>
      <c r="Y130" s="33"/>
      <c r="Z130" s="33"/>
      <c r="AA130" s="33"/>
      <c r="AB130" s="33"/>
      <c r="AC130" s="33"/>
      <c r="AD130" s="33"/>
      <c r="AE130" s="33"/>
      <c r="AT130" s="16" t="s">
        <v>134</v>
      </c>
      <c r="AU130" s="16" t="s">
        <v>82</v>
      </c>
    </row>
    <row r="131" spans="1:65" s="13" customFormat="1">
      <c r="B131" s="206"/>
      <c r="C131" s="207"/>
      <c r="D131" s="191" t="s">
        <v>135</v>
      </c>
      <c r="E131" s="208" t="s">
        <v>1</v>
      </c>
      <c r="F131" s="209" t="s">
        <v>82</v>
      </c>
      <c r="G131" s="207"/>
      <c r="H131" s="210">
        <v>1</v>
      </c>
      <c r="I131" s="211"/>
      <c r="J131" s="207"/>
      <c r="K131" s="207"/>
      <c r="L131" s="212"/>
      <c r="M131" s="213"/>
      <c r="N131" s="214"/>
      <c r="O131" s="214"/>
      <c r="P131" s="214"/>
      <c r="Q131" s="214"/>
      <c r="R131" s="214"/>
      <c r="S131" s="214"/>
      <c r="T131" s="215"/>
      <c r="AT131" s="216" t="s">
        <v>135</v>
      </c>
      <c r="AU131" s="216" t="s">
        <v>82</v>
      </c>
      <c r="AV131" s="13" t="s">
        <v>84</v>
      </c>
      <c r="AW131" s="13" t="s">
        <v>30</v>
      </c>
      <c r="AX131" s="13" t="s">
        <v>74</v>
      </c>
      <c r="AY131" s="216" t="s">
        <v>125</v>
      </c>
    </row>
    <row r="132" spans="1:65" s="14" customFormat="1">
      <c r="B132" s="217"/>
      <c r="C132" s="218"/>
      <c r="D132" s="191" t="s">
        <v>135</v>
      </c>
      <c r="E132" s="219" t="s">
        <v>1</v>
      </c>
      <c r="F132" s="220" t="s">
        <v>138</v>
      </c>
      <c r="G132" s="218"/>
      <c r="H132" s="221">
        <v>1</v>
      </c>
      <c r="I132" s="222"/>
      <c r="J132" s="218"/>
      <c r="K132" s="218"/>
      <c r="L132" s="223"/>
      <c r="M132" s="224"/>
      <c r="N132" s="225"/>
      <c r="O132" s="225"/>
      <c r="P132" s="225"/>
      <c r="Q132" s="225"/>
      <c r="R132" s="225"/>
      <c r="S132" s="225"/>
      <c r="T132" s="226"/>
      <c r="AT132" s="227" t="s">
        <v>135</v>
      </c>
      <c r="AU132" s="227" t="s">
        <v>82</v>
      </c>
      <c r="AV132" s="14" t="s">
        <v>132</v>
      </c>
      <c r="AW132" s="14" t="s">
        <v>30</v>
      </c>
      <c r="AX132" s="14" t="s">
        <v>82</v>
      </c>
      <c r="AY132" s="227" t="s">
        <v>125</v>
      </c>
    </row>
    <row r="133" spans="1:65" s="2" customFormat="1" ht="24.2" customHeight="1">
      <c r="A133" s="33"/>
      <c r="B133" s="34"/>
      <c r="C133" s="228" t="s">
        <v>132</v>
      </c>
      <c r="D133" s="228" t="s">
        <v>769</v>
      </c>
      <c r="E133" s="229" t="s">
        <v>1803</v>
      </c>
      <c r="F133" s="230" t="s">
        <v>1804</v>
      </c>
      <c r="G133" s="231" t="s">
        <v>1805</v>
      </c>
      <c r="H133" s="232">
        <v>16</v>
      </c>
      <c r="I133" s="233"/>
      <c r="J133" s="234">
        <f>ROUND(I133*H133,2)</f>
        <v>0</v>
      </c>
      <c r="K133" s="230" t="s">
        <v>130</v>
      </c>
      <c r="L133" s="38"/>
      <c r="M133" s="235" t="s">
        <v>1</v>
      </c>
      <c r="N133" s="236" t="s">
        <v>39</v>
      </c>
      <c r="O133" s="70"/>
      <c r="P133" s="187">
        <f>O133*H133</f>
        <v>0</v>
      </c>
      <c r="Q133" s="187">
        <v>0</v>
      </c>
      <c r="R133" s="187">
        <f>Q133*H133</f>
        <v>0</v>
      </c>
      <c r="S133" s="187">
        <v>0</v>
      </c>
      <c r="T133" s="188">
        <f>S133*H133</f>
        <v>0</v>
      </c>
      <c r="U133" s="33"/>
      <c r="V133" s="33"/>
      <c r="W133" s="33"/>
      <c r="X133" s="33"/>
      <c r="Y133" s="33"/>
      <c r="Z133" s="33"/>
      <c r="AA133" s="33"/>
      <c r="AB133" s="33"/>
      <c r="AC133" s="33"/>
      <c r="AD133" s="33"/>
      <c r="AE133" s="33"/>
      <c r="AR133" s="189" t="s">
        <v>1806</v>
      </c>
      <c r="AT133" s="189" t="s">
        <v>769</v>
      </c>
      <c r="AU133" s="189" t="s">
        <v>82</v>
      </c>
      <c r="AY133" s="16" t="s">
        <v>125</v>
      </c>
      <c r="BE133" s="190">
        <f>IF(N133="základní",J133,0)</f>
        <v>0</v>
      </c>
      <c r="BF133" s="190">
        <f>IF(N133="snížená",J133,0)</f>
        <v>0</v>
      </c>
      <c r="BG133" s="190">
        <f>IF(N133="zákl. přenesená",J133,0)</f>
        <v>0</v>
      </c>
      <c r="BH133" s="190">
        <f>IF(N133="sníž. přenesená",J133,0)</f>
        <v>0</v>
      </c>
      <c r="BI133" s="190">
        <f>IF(N133="nulová",J133,0)</f>
        <v>0</v>
      </c>
      <c r="BJ133" s="16" t="s">
        <v>82</v>
      </c>
      <c r="BK133" s="190">
        <f>ROUND(I133*H133,2)</f>
        <v>0</v>
      </c>
      <c r="BL133" s="16" t="s">
        <v>1806</v>
      </c>
      <c r="BM133" s="189" t="s">
        <v>1807</v>
      </c>
    </row>
    <row r="134" spans="1:65" s="2" customFormat="1" ht="48.75">
      <c r="A134" s="33"/>
      <c r="B134" s="34"/>
      <c r="C134" s="35"/>
      <c r="D134" s="191" t="s">
        <v>134</v>
      </c>
      <c r="E134" s="35"/>
      <c r="F134" s="192" t="s">
        <v>1808</v>
      </c>
      <c r="G134" s="35"/>
      <c r="H134" s="35"/>
      <c r="I134" s="193"/>
      <c r="J134" s="35"/>
      <c r="K134" s="35"/>
      <c r="L134" s="38"/>
      <c r="M134" s="194"/>
      <c r="N134" s="195"/>
      <c r="O134" s="70"/>
      <c r="P134" s="70"/>
      <c r="Q134" s="70"/>
      <c r="R134" s="70"/>
      <c r="S134" s="70"/>
      <c r="T134" s="71"/>
      <c r="U134" s="33"/>
      <c r="V134" s="33"/>
      <c r="W134" s="33"/>
      <c r="X134" s="33"/>
      <c r="Y134" s="33"/>
      <c r="Z134" s="33"/>
      <c r="AA134" s="33"/>
      <c r="AB134" s="33"/>
      <c r="AC134" s="33"/>
      <c r="AD134" s="33"/>
      <c r="AE134" s="33"/>
      <c r="AT134" s="16" t="s">
        <v>134</v>
      </c>
      <c r="AU134" s="16" t="s">
        <v>82</v>
      </c>
    </row>
    <row r="135" spans="1:65" s="13" customFormat="1">
      <c r="B135" s="206"/>
      <c r="C135" s="207"/>
      <c r="D135" s="191" t="s">
        <v>135</v>
      </c>
      <c r="E135" s="208" t="s">
        <v>1</v>
      </c>
      <c r="F135" s="209" t="s">
        <v>14</v>
      </c>
      <c r="G135" s="207"/>
      <c r="H135" s="210">
        <v>16</v>
      </c>
      <c r="I135" s="211"/>
      <c r="J135" s="207"/>
      <c r="K135" s="207"/>
      <c r="L135" s="212"/>
      <c r="M135" s="213"/>
      <c r="N135" s="214"/>
      <c r="O135" s="214"/>
      <c r="P135" s="214"/>
      <c r="Q135" s="214"/>
      <c r="R135" s="214"/>
      <c r="S135" s="214"/>
      <c r="T135" s="215"/>
      <c r="AT135" s="216" t="s">
        <v>135</v>
      </c>
      <c r="AU135" s="216" t="s">
        <v>82</v>
      </c>
      <c r="AV135" s="13" t="s">
        <v>84</v>
      </c>
      <c r="AW135" s="13" t="s">
        <v>30</v>
      </c>
      <c r="AX135" s="13" t="s">
        <v>74</v>
      </c>
      <c r="AY135" s="216" t="s">
        <v>125</v>
      </c>
    </row>
    <row r="136" spans="1:65" s="14" customFormat="1">
      <c r="B136" s="217"/>
      <c r="C136" s="218"/>
      <c r="D136" s="191" t="s">
        <v>135</v>
      </c>
      <c r="E136" s="219" t="s">
        <v>1</v>
      </c>
      <c r="F136" s="220" t="s">
        <v>138</v>
      </c>
      <c r="G136" s="218"/>
      <c r="H136" s="221">
        <v>16</v>
      </c>
      <c r="I136" s="222"/>
      <c r="J136" s="218"/>
      <c r="K136" s="218"/>
      <c r="L136" s="223"/>
      <c r="M136" s="224"/>
      <c r="N136" s="225"/>
      <c r="O136" s="225"/>
      <c r="P136" s="225"/>
      <c r="Q136" s="225"/>
      <c r="R136" s="225"/>
      <c r="S136" s="225"/>
      <c r="T136" s="226"/>
      <c r="AT136" s="227" t="s">
        <v>135</v>
      </c>
      <c r="AU136" s="227" t="s">
        <v>82</v>
      </c>
      <c r="AV136" s="14" t="s">
        <v>132</v>
      </c>
      <c r="AW136" s="14" t="s">
        <v>30</v>
      </c>
      <c r="AX136" s="14" t="s">
        <v>82</v>
      </c>
      <c r="AY136" s="227" t="s">
        <v>125</v>
      </c>
    </row>
    <row r="137" spans="1:65" s="2" customFormat="1" ht="33" customHeight="1">
      <c r="A137" s="33"/>
      <c r="B137" s="34"/>
      <c r="C137" s="228" t="s">
        <v>176</v>
      </c>
      <c r="D137" s="228" t="s">
        <v>769</v>
      </c>
      <c r="E137" s="229" t="s">
        <v>1809</v>
      </c>
      <c r="F137" s="230" t="s">
        <v>1810</v>
      </c>
      <c r="G137" s="231" t="s">
        <v>159</v>
      </c>
      <c r="H137" s="232">
        <v>2</v>
      </c>
      <c r="I137" s="233"/>
      <c r="J137" s="234">
        <f>ROUND(I137*H137,2)</f>
        <v>0</v>
      </c>
      <c r="K137" s="230" t="s">
        <v>130</v>
      </c>
      <c r="L137" s="38"/>
      <c r="M137" s="235" t="s">
        <v>1</v>
      </c>
      <c r="N137" s="236" t="s">
        <v>39</v>
      </c>
      <c r="O137" s="70"/>
      <c r="P137" s="187">
        <f>O137*H137</f>
        <v>0</v>
      </c>
      <c r="Q137" s="187">
        <v>0</v>
      </c>
      <c r="R137" s="187">
        <f>Q137*H137</f>
        <v>0</v>
      </c>
      <c r="S137" s="187">
        <v>0</v>
      </c>
      <c r="T137" s="188">
        <f>S137*H137</f>
        <v>0</v>
      </c>
      <c r="U137" s="33"/>
      <c r="V137" s="33"/>
      <c r="W137" s="33"/>
      <c r="X137" s="33"/>
      <c r="Y137" s="33"/>
      <c r="Z137" s="33"/>
      <c r="AA137" s="33"/>
      <c r="AB137" s="33"/>
      <c r="AC137" s="33"/>
      <c r="AD137" s="33"/>
      <c r="AE137" s="33"/>
      <c r="AR137" s="189" t="s">
        <v>132</v>
      </c>
      <c r="AT137" s="189" t="s">
        <v>769</v>
      </c>
      <c r="AU137" s="189" t="s">
        <v>82</v>
      </c>
      <c r="AY137" s="16" t="s">
        <v>125</v>
      </c>
      <c r="BE137" s="190">
        <f>IF(N137="základní",J137,0)</f>
        <v>0</v>
      </c>
      <c r="BF137" s="190">
        <f>IF(N137="snížená",J137,0)</f>
        <v>0</v>
      </c>
      <c r="BG137" s="190">
        <f>IF(N137="zákl. přenesená",J137,0)</f>
        <v>0</v>
      </c>
      <c r="BH137" s="190">
        <f>IF(N137="sníž. přenesená",J137,0)</f>
        <v>0</v>
      </c>
      <c r="BI137" s="190">
        <f>IF(N137="nulová",J137,0)</f>
        <v>0</v>
      </c>
      <c r="BJ137" s="16" t="s">
        <v>82</v>
      </c>
      <c r="BK137" s="190">
        <f>ROUND(I137*H137,2)</f>
        <v>0</v>
      </c>
      <c r="BL137" s="16" t="s">
        <v>132</v>
      </c>
      <c r="BM137" s="189" t="s">
        <v>1811</v>
      </c>
    </row>
    <row r="138" spans="1:65" s="2" customFormat="1" ht="19.5">
      <c r="A138" s="33"/>
      <c r="B138" s="34"/>
      <c r="C138" s="35"/>
      <c r="D138" s="191" t="s">
        <v>134</v>
      </c>
      <c r="E138" s="35"/>
      <c r="F138" s="192" t="s">
        <v>1810</v>
      </c>
      <c r="G138" s="35"/>
      <c r="H138" s="35"/>
      <c r="I138" s="193"/>
      <c r="J138" s="35"/>
      <c r="K138" s="35"/>
      <c r="L138" s="38"/>
      <c r="M138" s="194"/>
      <c r="N138" s="195"/>
      <c r="O138" s="70"/>
      <c r="P138" s="70"/>
      <c r="Q138" s="70"/>
      <c r="R138" s="70"/>
      <c r="S138" s="70"/>
      <c r="T138" s="71"/>
      <c r="U138" s="33"/>
      <c r="V138" s="33"/>
      <c r="W138" s="33"/>
      <c r="X138" s="33"/>
      <c r="Y138" s="33"/>
      <c r="Z138" s="33"/>
      <c r="AA138" s="33"/>
      <c r="AB138" s="33"/>
      <c r="AC138" s="33"/>
      <c r="AD138" s="33"/>
      <c r="AE138" s="33"/>
      <c r="AT138" s="16" t="s">
        <v>134</v>
      </c>
      <c r="AU138" s="16" t="s">
        <v>82</v>
      </c>
    </row>
    <row r="139" spans="1:65" s="13" customFormat="1">
      <c r="B139" s="206"/>
      <c r="C139" s="207"/>
      <c r="D139" s="191" t="s">
        <v>135</v>
      </c>
      <c r="E139" s="208" t="s">
        <v>1</v>
      </c>
      <c r="F139" s="209" t="s">
        <v>82</v>
      </c>
      <c r="G139" s="207"/>
      <c r="H139" s="210">
        <v>1</v>
      </c>
      <c r="I139" s="211"/>
      <c r="J139" s="207"/>
      <c r="K139" s="207"/>
      <c r="L139" s="212"/>
      <c r="M139" s="213"/>
      <c r="N139" s="214"/>
      <c r="O139" s="214"/>
      <c r="P139" s="214"/>
      <c r="Q139" s="214"/>
      <c r="R139" s="214"/>
      <c r="S139" s="214"/>
      <c r="T139" s="215"/>
      <c r="AT139" s="216" t="s">
        <v>135</v>
      </c>
      <c r="AU139" s="216" t="s">
        <v>82</v>
      </c>
      <c r="AV139" s="13" t="s">
        <v>84</v>
      </c>
      <c r="AW139" s="13" t="s">
        <v>30</v>
      </c>
      <c r="AX139" s="13" t="s">
        <v>74</v>
      </c>
      <c r="AY139" s="216" t="s">
        <v>125</v>
      </c>
    </row>
    <row r="140" spans="1:65" s="12" customFormat="1">
      <c r="B140" s="196"/>
      <c r="C140" s="197"/>
      <c r="D140" s="191" t="s">
        <v>135</v>
      </c>
      <c r="E140" s="198" t="s">
        <v>1</v>
      </c>
      <c r="F140" s="199" t="s">
        <v>1812</v>
      </c>
      <c r="G140" s="197"/>
      <c r="H140" s="198" t="s">
        <v>1</v>
      </c>
      <c r="I140" s="200"/>
      <c r="J140" s="197"/>
      <c r="K140" s="197"/>
      <c r="L140" s="201"/>
      <c r="M140" s="202"/>
      <c r="N140" s="203"/>
      <c r="O140" s="203"/>
      <c r="P140" s="203"/>
      <c r="Q140" s="203"/>
      <c r="R140" s="203"/>
      <c r="S140" s="203"/>
      <c r="T140" s="204"/>
      <c r="AT140" s="205" t="s">
        <v>135</v>
      </c>
      <c r="AU140" s="205" t="s">
        <v>82</v>
      </c>
      <c r="AV140" s="12" t="s">
        <v>82</v>
      </c>
      <c r="AW140" s="12" t="s">
        <v>30</v>
      </c>
      <c r="AX140" s="12" t="s">
        <v>74</v>
      </c>
      <c r="AY140" s="205" t="s">
        <v>125</v>
      </c>
    </row>
    <row r="141" spans="1:65" s="13" customFormat="1">
      <c r="B141" s="206"/>
      <c r="C141" s="207"/>
      <c r="D141" s="191" t="s">
        <v>135</v>
      </c>
      <c r="E141" s="208" t="s">
        <v>1</v>
      </c>
      <c r="F141" s="209" t="s">
        <v>82</v>
      </c>
      <c r="G141" s="207"/>
      <c r="H141" s="210">
        <v>1</v>
      </c>
      <c r="I141" s="211"/>
      <c r="J141" s="207"/>
      <c r="K141" s="207"/>
      <c r="L141" s="212"/>
      <c r="M141" s="213"/>
      <c r="N141" s="214"/>
      <c r="O141" s="214"/>
      <c r="P141" s="214"/>
      <c r="Q141" s="214"/>
      <c r="R141" s="214"/>
      <c r="S141" s="214"/>
      <c r="T141" s="215"/>
      <c r="AT141" s="216" t="s">
        <v>135</v>
      </c>
      <c r="AU141" s="216" t="s">
        <v>82</v>
      </c>
      <c r="AV141" s="13" t="s">
        <v>84</v>
      </c>
      <c r="AW141" s="13" t="s">
        <v>30</v>
      </c>
      <c r="AX141" s="13" t="s">
        <v>74</v>
      </c>
      <c r="AY141" s="216" t="s">
        <v>125</v>
      </c>
    </row>
    <row r="142" spans="1:65" s="14" customFormat="1">
      <c r="B142" s="217"/>
      <c r="C142" s="218"/>
      <c r="D142" s="191" t="s">
        <v>135</v>
      </c>
      <c r="E142" s="219" t="s">
        <v>1</v>
      </c>
      <c r="F142" s="220" t="s">
        <v>138</v>
      </c>
      <c r="G142" s="218"/>
      <c r="H142" s="221">
        <v>2</v>
      </c>
      <c r="I142" s="222"/>
      <c r="J142" s="218"/>
      <c r="K142" s="218"/>
      <c r="L142" s="223"/>
      <c r="M142" s="224"/>
      <c r="N142" s="225"/>
      <c r="O142" s="225"/>
      <c r="P142" s="225"/>
      <c r="Q142" s="225"/>
      <c r="R142" s="225"/>
      <c r="S142" s="225"/>
      <c r="T142" s="226"/>
      <c r="AT142" s="227" t="s">
        <v>135</v>
      </c>
      <c r="AU142" s="227" t="s">
        <v>82</v>
      </c>
      <c r="AV142" s="14" t="s">
        <v>132</v>
      </c>
      <c r="AW142" s="14" t="s">
        <v>30</v>
      </c>
      <c r="AX142" s="14" t="s">
        <v>82</v>
      </c>
      <c r="AY142" s="227" t="s">
        <v>125</v>
      </c>
    </row>
    <row r="143" spans="1:65" s="2" customFormat="1" ht="66.75" customHeight="1">
      <c r="A143" s="33"/>
      <c r="B143" s="34"/>
      <c r="C143" s="228" t="s">
        <v>181</v>
      </c>
      <c r="D143" s="228" t="s">
        <v>769</v>
      </c>
      <c r="E143" s="229" t="s">
        <v>1813</v>
      </c>
      <c r="F143" s="230" t="s">
        <v>1814</v>
      </c>
      <c r="G143" s="231" t="s">
        <v>159</v>
      </c>
      <c r="H143" s="232">
        <v>2</v>
      </c>
      <c r="I143" s="233"/>
      <c r="J143" s="234">
        <f>ROUND(I143*H143,2)</f>
        <v>0</v>
      </c>
      <c r="K143" s="230" t="s">
        <v>130</v>
      </c>
      <c r="L143" s="38"/>
      <c r="M143" s="235" t="s">
        <v>1</v>
      </c>
      <c r="N143" s="236" t="s">
        <v>39</v>
      </c>
      <c r="O143" s="70"/>
      <c r="P143" s="187">
        <f>O143*H143</f>
        <v>0</v>
      </c>
      <c r="Q143" s="187">
        <v>0</v>
      </c>
      <c r="R143" s="187">
        <f>Q143*H143</f>
        <v>0</v>
      </c>
      <c r="S143" s="187">
        <v>0</v>
      </c>
      <c r="T143" s="188">
        <f>S143*H143</f>
        <v>0</v>
      </c>
      <c r="U143" s="33"/>
      <c r="V143" s="33"/>
      <c r="W143" s="33"/>
      <c r="X143" s="33"/>
      <c r="Y143" s="33"/>
      <c r="Z143" s="33"/>
      <c r="AA143" s="33"/>
      <c r="AB143" s="33"/>
      <c r="AC143" s="33"/>
      <c r="AD143" s="33"/>
      <c r="AE143" s="33"/>
      <c r="AR143" s="189" t="s">
        <v>1806</v>
      </c>
      <c r="AT143" s="189" t="s">
        <v>769</v>
      </c>
      <c r="AU143" s="189" t="s">
        <v>82</v>
      </c>
      <c r="AY143" s="16" t="s">
        <v>125</v>
      </c>
      <c r="BE143" s="190">
        <f>IF(N143="základní",J143,0)</f>
        <v>0</v>
      </c>
      <c r="BF143" s="190">
        <f>IF(N143="snížená",J143,0)</f>
        <v>0</v>
      </c>
      <c r="BG143" s="190">
        <f>IF(N143="zákl. přenesená",J143,0)</f>
        <v>0</v>
      </c>
      <c r="BH143" s="190">
        <f>IF(N143="sníž. přenesená",J143,0)</f>
        <v>0</v>
      </c>
      <c r="BI143" s="190">
        <f>IF(N143="nulová",J143,0)</f>
        <v>0</v>
      </c>
      <c r="BJ143" s="16" t="s">
        <v>82</v>
      </c>
      <c r="BK143" s="190">
        <f>ROUND(I143*H143,2)</f>
        <v>0</v>
      </c>
      <c r="BL143" s="16" t="s">
        <v>1806</v>
      </c>
      <c r="BM143" s="189" t="s">
        <v>1815</v>
      </c>
    </row>
    <row r="144" spans="1:65" s="2" customFormat="1" ht="39">
      <c r="A144" s="33"/>
      <c r="B144" s="34"/>
      <c r="C144" s="35"/>
      <c r="D144" s="191" t="s">
        <v>134</v>
      </c>
      <c r="E144" s="35"/>
      <c r="F144" s="192" t="s">
        <v>1814</v>
      </c>
      <c r="G144" s="35"/>
      <c r="H144" s="35"/>
      <c r="I144" s="193"/>
      <c r="J144" s="35"/>
      <c r="K144" s="35"/>
      <c r="L144" s="38"/>
      <c r="M144" s="194"/>
      <c r="N144" s="195"/>
      <c r="O144" s="70"/>
      <c r="P144" s="70"/>
      <c r="Q144" s="70"/>
      <c r="R144" s="70"/>
      <c r="S144" s="70"/>
      <c r="T144" s="71"/>
      <c r="U144" s="33"/>
      <c r="V144" s="33"/>
      <c r="W144" s="33"/>
      <c r="X144" s="33"/>
      <c r="Y144" s="33"/>
      <c r="Z144" s="33"/>
      <c r="AA144" s="33"/>
      <c r="AB144" s="33"/>
      <c r="AC144" s="33"/>
      <c r="AD144" s="33"/>
      <c r="AE144" s="33"/>
      <c r="AT144" s="16" t="s">
        <v>134</v>
      </c>
      <c r="AU144" s="16" t="s">
        <v>82</v>
      </c>
    </row>
    <row r="145" spans="1:51" s="13" customFormat="1">
      <c r="B145" s="206"/>
      <c r="C145" s="207"/>
      <c r="D145" s="191" t="s">
        <v>135</v>
      </c>
      <c r="E145" s="208" t="s">
        <v>1</v>
      </c>
      <c r="F145" s="209" t="s">
        <v>82</v>
      </c>
      <c r="G145" s="207"/>
      <c r="H145" s="210">
        <v>1</v>
      </c>
      <c r="I145" s="211"/>
      <c r="J145" s="207"/>
      <c r="K145" s="207"/>
      <c r="L145" s="212"/>
      <c r="M145" s="213"/>
      <c r="N145" s="214"/>
      <c r="O145" s="214"/>
      <c r="P145" s="214"/>
      <c r="Q145" s="214"/>
      <c r="R145" s="214"/>
      <c r="S145" s="214"/>
      <c r="T145" s="215"/>
      <c r="AT145" s="216" t="s">
        <v>135</v>
      </c>
      <c r="AU145" s="216" t="s">
        <v>82</v>
      </c>
      <c r="AV145" s="13" t="s">
        <v>84</v>
      </c>
      <c r="AW145" s="13" t="s">
        <v>30</v>
      </c>
      <c r="AX145" s="13" t="s">
        <v>74</v>
      </c>
      <c r="AY145" s="216" t="s">
        <v>125</v>
      </c>
    </row>
    <row r="146" spans="1:51" s="12" customFormat="1" ht="22.5">
      <c r="B146" s="196"/>
      <c r="C146" s="197"/>
      <c r="D146" s="191" t="s">
        <v>135</v>
      </c>
      <c r="E146" s="198" t="s">
        <v>1</v>
      </c>
      <c r="F146" s="199" t="s">
        <v>1816</v>
      </c>
      <c r="G146" s="197"/>
      <c r="H146" s="198" t="s">
        <v>1</v>
      </c>
      <c r="I146" s="200"/>
      <c r="J146" s="197"/>
      <c r="K146" s="197"/>
      <c r="L146" s="201"/>
      <c r="M146" s="202"/>
      <c r="N146" s="203"/>
      <c r="O146" s="203"/>
      <c r="P146" s="203"/>
      <c r="Q146" s="203"/>
      <c r="R146" s="203"/>
      <c r="S146" s="203"/>
      <c r="T146" s="204"/>
      <c r="AT146" s="205" t="s">
        <v>135</v>
      </c>
      <c r="AU146" s="205" t="s">
        <v>82</v>
      </c>
      <c r="AV146" s="12" t="s">
        <v>82</v>
      </c>
      <c r="AW146" s="12" t="s">
        <v>30</v>
      </c>
      <c r="AX146" s="12" t="s">
        <v>74</v>
      </c>
      <c r="AY146" s="205" t="s">
        <v>125</v>
      </c>
    </row>
    <row r="147" spans="1:51" s="13" customFormat="1">
      <c r="B147" s="206"/>
      <c r="C147" s="207"/>
      <c r="D147" s="191" t="s">
        <v>135</v>
      </c>
      <c r="E147" s="208" t="s">
        <v>1</v>
      </c>
      <c r="F147" s="209" t="s">
        <v>82</v>
      </c>
      <c r="G147" s="207"/>
      <c r="H147" s="210">
        <v>1</v>
      </c>
      <c r="I147" s="211"/>
      <c r="J147" s="207"/>
      <c r="K147" s="207"/>
      <c r="L147" s="212"/>
      <c r="M147" s="213"/>
      <c r="N147" s="214"/>
      <c r="O147" s="214"/>
      <c r="P147" s="214"/>
      <c r="Q147" s="214"/>
      <c r="R147" s="214"/>
      <c r="S147" s="214"/>
      <c r="T147" s="215"/>
      <c r="AT147" s="216" t="s">
        <v>135</v>
      </c>
      <c r="AU147" s="216" t="s">
        <v>82</v>
      </c>
      <c r="AV147" s="13" t="s">
        <v>84</v>
      </c>
      <c r="AW147" s="13" t="s">
        <v>30</v>
      </c>
      <c r="AX147" s="13" t="s">
        <v>74</v>
      </c>
      <c r="AY147" s="216" t="s">
        <v>125</v>
      </c>
    </row>
    <row r="148" spans="1:51" s="14" customFormat="1">
      <c r="B148" s="217"/>
      <c r="C148" s="218"/>
      <c r="D148" s="191" t="s">
        <v>135</v>
      </c>
      <c r="E148" s="219" t="s">
        <v>1</v>
      </c>
      <c r="F148" s="220" t="s">
        <v>138</v>
      </c>
      <c r="G148" s="218"/>
      <c r="H148" s="221">
        <v>2</v>
      </c>
      <c r="I148" s="222"/>
      <c r="J148" s="218"/>
      <c r="K148" s="218"/>
      <c r="L148" s="223"/>
      <c r="M148" s="237"/>
      <c r="N148" s="238"/>
      <c r="O148" s="238"/>
      <c r="P148" s="238"/>
      <c r="Q148" s="238"/>
      <c r="R148" s="238"/>
      <c r="S148" s="238"/>
      <c r="T148" s="239"/>
      <c r="AT148" s="227" t="s">
        <v>135</v>
      </c>
      <c r="AU148" s="227" t="s">
        <v>82</v>
      </c>
      <c r="AV148" s="14" t="s">
        <v>132</v>
      </c>
      <c r="AW148" s="14" t="s">
        <v>30</v>
      </c>
      <c r="AX148" s="14" t="s">
        <v>82</v>
      </c>
      <c r="AY148" s="227" t="s">
        <v>125</v>
      </c>
    </row>
    <row r="149" spans="1:51" s="2" customFormat="1" ht="6.95" customHeight="1">
      <c r="A149" s="33"/>
      <c r="B149" s="53"/>
      <c r="C149" s="54"/>
      <c r="D149" s="54"/>
      <c r="E149" s="54"/>
      <c r="F149" s="54"/>
      <c r="G149" s="54"/>
      <c r="H149" s="54"/>
      <c r="I149" s="54"/>
      <c r="J149" s="54"/>
      <c r="K149" s="54"/>
      <c r="L149" s="38"/>
      <c r="M149" s="33"/>
      <c r="O149" s="33"/>
      <c r="P149" s="33"/>
      <c r="Q149" s="33"/>
      <c r="R149" s="33"/>
      <c r="S149" s="33"/>
      <c r="T149" s="33"/>
      <c r="U149" s="33"/>
      <c r="V149" s="33"/>
      <c r="W149" s="33"/>
      <c r="X149" s="33"/>
      <c r="Y149" s="33"/>
      <c r="Z149" s="33"/>
      <c r="AA149" s="33"/>
      <c r="AB149" s="33"/>
      <c r="AC149" s="33"/>
      <c r="AD149" s="33"/>
      <c r="AE149" s="33"/>
    </row>
  </sheetData>
  <sheetProtection algorithmName="SHA-512" hashValue="qQhetsxOVUgPuSpfELW619swP0TS6Kd/lR0YIjQxdwtIochAaLmlrPRcSovH2cC2dYG9nauZP/KiMROtUYJSBg==" saltValue="0cw+lFaQY7Lv0qlapf51vM1HRlDv4OBhMaGfQN1eOAsUWzjIzw7b55Vtb5NZiscTgoQqVMsSlmGneMkb9WURsQ==" spinCount="100000" sheet="1" objects="1" scenarios="1" formatColumns="0" formatRows="0" autoFilter="0"/>
  <autoFilter ref="C116:K148" xr:uid="{00000000-0009-0000-0000-000004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26"/>
  <sheetViews>
    <sheetView showGridLines="0" topLeftCell="A83"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42"/>
      <c r="M2" s="242"/>
      <c r="N2" s="242"/>
      <c r="O2" s="242"/>
      <c r="P2" s="242"/>
      <c r="Q2" s="242"/>
      <c r="R2" s="242"/>
      <c r="S2" s="242"/>
      <c r="T2" s="242"/>
      <c r="U2" s="242"/>
      <c r="V2" s="242"/>
      <c r="AT2" s="16" t="s">
        <v>96</v>
      </c>
    </row>
    <row r="3" spans="1:46" s="1" customFormat="1" ht="6.95" customHeight="1">
      <c r="B3" s="107"/>
      <c r="C3" s="108"/>
      <c r="D3" s="108"/>
      <c r="E3" s="108"/>
      <c r="F3" s="108"/>
      <c r="G3" s="108"/>
      <c r="H3" s="108"/>
      <c r="I3" s="108"/>
      <c r="J3" s="108"/>
      <c r="K3" s="108"/>
      <c r="L3" s="19"/>
      <c r="AT3" s="16" t="s">
        <v>84</v>
      </c>
    </row>
    <row r="4" spans="1:46" s="1" customFormat="1" ht="24.95" customHeight="1">
      <c r="B4" s="19"/>
      <c r="D4" s="109" t="s">
        <v>97</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6" t="str">
        <f>'Rekapitulace stavby'!K6</f>
        <v>Oprava výhybek a kolejí žst. Nymburk hl. n.</v>
      </c>
      <c r="F7" s="287"/>
      <c r="G7" s="287"/>
      <c r="H7" s="287"/>
      <c r="L7" s="19"/>
    </row>
    <row r="8" spans="1:46" s="2" customFormat="1" ht="12" customHeight="1">
      <c r="A8" s="33"/>
      <c r="B8" s="38"/>
      <c r="C8" s="33"/>
      <c r="D8" s="111" t="s">
        <v>98</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8" t="s">
        <v>1817</v>
      </c>
      <c r="F9" s="289"/>
      <c r="G9" s="289"/>
      <c r="H9" s="289"/>
      <c r="I9" s="33"/>
      <c r="J9" s="33"/>
      <c r="K9" s="33"/>
      <c r="L9" s="50"/>
      <c r="S9" s="33"/>
      <c r="T9" s="33"/>
      <c r="U9" s="33"/>
      <c r="V9" s="33"/>
      <c r="W9" s="33"/>
      <c r="X9" s="33"/>
      <c r="Y9" s="33"/>
      <c r="Z9" s="33"/>
      <c r="AA9" s="33"/>
      <c r="AB9" s="33"/>
      <c r="AC9" s="33"/>
      <c r="AD9" s="33"/>
      <c r="AE9" s="33"/>
    </row>
    <row r="10" spans="1:46" s="2" customFormat="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f>'Rekapitulace stavby'!AN8</f>
        <v>45019</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23</v>
      </c>
      <c r="E14" s="33"/>
      <c r="F14" s="33"/>
      <c r="G14" s="33"/>
      <c r="H14" s="33"/>
      <c r="I14" s="111" t="s">
        <v>24</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25</v>
      </c>
      <c r="F15" s="33"/>
      <c r="G15" s="33"/>
      <c r="H15" s="33"/>
      <c r="I15" s="111" t="s">
        <v>26</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27</v>
      </c>
      <c r="E17" s="33"/>
      <c r="F17" s="33"/>
      <c r="G17" s="33"/>
      <c r="H17" s="33"/>
      <c r="I17" s="111" t="s">
        <v>24</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90" t="str">
        <f>'Rekapitulace stavby'!E14</f>
        <v>Vyplň údaj</v>
      </c>
      <c r="F18" s="291"/>
      <c r="G18" s="291"/>
      <c r="H18" s="291"/>
      <c r="I18" s="111" t="s">
        <v>26</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29</v>
      </c>
      <c r="E20" s="33"/>
      <c r="F20" s="33"/>
      <c r="G20" s="33"/>
      <c r="H20" s="33"/>
      <c r="I20" s="111" t="s">
        <v>24</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26</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31</v>
      </c>
      <c r="E23" s="33"/>
      <c r="F23" s="33"/>
      <c r="G23" s="33"/>
      <c r="H23" s="33"/>
      <c r="I23" s="111" t="s">
        <v>24</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32</v>
      </c>
      <c r="F24" s="33"/>
      <c r="G24" s="33"/>
      <c r="H24" s="33"/>
      <c r="I24" s="111" t="s">
        <v>26</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33</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92" t="s">
        <v>1</v>
      </c>
      <c r="F27" s="292"/>
      <c r="G27" s="292"/>
      <c r="H27" s="292"/>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34</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36</v>
      </c>
      <c r="G32" s="33"/>
      <c r="H32" s="33"/>
      <c r="I32" s="120" t="s">
        <v>35</v>
      </c>
      <c r="J32" s="120" t="s">
        <v>37</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38</v>
      </c>
      <c r="E33" s="111" t="s">
        <v>39</v>
      </c>
      <c r="F33" s="122">
        <f>ROUND((SUM(BE117:BE125)),  2)</f>
        <v>0</v>
      </c>
      <c r="G33" s="33"/>
      <c r="H33" s="33"/>
      <c r="I33" s="123">
        <v>0.21</v>
      </c>
      <c r="J33" s="122">
        <f>ROUND(((SUM(BE117:BE125))*I33),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40</v>
      </c>
      <c r="F34" s="122">
        <f>ROUND((SUM(BF117:BF125)),  2)</f>
        <v>0</v>
      </c>
      <c r="G34" s="33"/>
      <c r="H34" s="33"/>
      <c r="I34" s="123">
        <v>0.15</v>
      </c>
      <c r="J34" s="122">
        <f>ROUND(((SUM(BF117:BF125))*I34),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41</v>
      </c>
      <c r="F35" s="122">
        <f>ROUND((SUM(BG117:BG125)),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42</v>
      </c>
      <c r="F36" s="122">
        <f>ROUND((SUM(BH117:BH125)),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43</v>
      </c>
      <c r="F37" s="122">
        <f>ROUND((SUM(BI117:BI125)),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44</v>
      </c>
      <c r="E39" s="126"/>
      <c r="F39" s="126"/>
      <c r="G39" s="127" t="s">
        <v>45</v>
      </c>
      <c r="H39" s="128" t="s">
        <v>46</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47</v>
      </c>
      <c r="E50" s="132"/>
      <c r="F50" s="132"/>
      <c r="G50" s="131" t="s">
        <v>48</v>
      </c>
      <c r="H50" s="132"/>
      <c r="I50" s="132"/>
      <c r="J50" s="132"/>
      <c r="K50" s="132"/>
      <c r="L50" s="50"/>
    </row>
    <row r="51" spans="1:31">
      <c r="B51" s="19"/>
      <c r="L51" s="19"/>
    </row>
    <row r="52" spans="1:31">
      <c r="B52" s="19"/>
      <c r="L52" s="19"/>
    </row>
    <row r="53" spans="1:31">
      <c r="B53" s="19"/>
      <c r="L53" s="19"/>
    </row>
    <row r="54" spans="1:31">
      <c r="B54" s="19"/>
      <c r="L54" s="19"/>
    </row>
    <row r="55" spans="1:31">
      <c r="B55" s="19"/>
      <c r="L55" s="19"/>
    </row>
    <row r="56" spans="1:31">
      <c r="B56" s="19"/>
      <c r="L56" s="19"/>
    </row>
    <row r="57" spans="1:31">
      <c r="B57" s="19"/>
      <c r="L57" s="19"/>
    </row>
    <row r="58" spans="1:31">
      <c r="B58" s="19"/>
      <c r="L58" s="19"/>
    </row>
    <row r="59" spans="1:31">
      <c r="B59" s="19"/>
      <c r="L59" s="19"/>
    </row>
    <row r="60" spans="1:31">
      <c r="B60" s="19"/>
      <c r="L60" s="19"/>
    </row>
    <row r="61" spans="1:31" s="2" customFormat="1" ht="12.75">
      <c r="A61" s="33"/>
      <c r="B61" s="38"/>
      <c r="C61" s="33"/>
      <c r="D61" s="133" t="s">
        <v>49</v>
      </c>
      <c r="E61" s="134"/>
      <c r="F61" s="135" t="s">
        <v>50</v>
      </c>
      <c r="G61" s="133" t="s">
        <v>49</v>
      </c>
      <c r="H61" s="134"/>
      <c r="I61" s="134"/>
      <c r="J61" s="136" t="s">
        <v>50</v>
      </c>
      <c r="K61" s="134"/>
      <c r="L61" s="50"/>
      <c r="S61" s="33"/>
      <c r="T61" s="33"/>
      <c r="U61" s="33"/>
      <c r="V61" s="33"/>
      <c r="W61" s="33"/>
      <c r="X61" s="33"/>
      <c r="Y61" s="33"/>
      <c r="Z61" s="33"/>
      <c r="AA61" s="33"/>
      <c r="AB61" s="33"/>
      <c r="AC61" s="33"/>
      <c r="AD61" s="33"/>
      <c r="AE61" s="33"/>
    </row>
    <row r="62" spans="1:31">
      <c r="B62" s="19"/>
      <c r="L62" s="19"/>
    </row>
    <row r="63" spans="1:31">
      <c r="B63" s="19"/>
      <c r="L63" s="19"/>
    </row>
    <row r="64" spans="1:31">
      <c r="B64" s="19"/>
      <c r="L64" s="19"/>
    </row>
    <row r="65" spans="1:31" s="2" customFormat="1" ht="12.75">
      <c r="A65" s="33"/>
      <c r="B65" s="38"/>
      <c r="C65" s="33"/>
      <c r="D65" s="131" t="s">
        <v>51</v>
      </c>
      <c r="E65" s="137"/>
      <c r="F65" s="137"/>
      <c r="G65" s="131" t="s">
        <v>52</v>
      </c>
      <c r="H65" s="137"/>
      <c r="I65" s="137"/>
      <c r="J65" s="137"/>
      <c r="K65" s="137"/>
      <c r="L65" s="50"/>
      <c r="S65" s="33"/>
      <c r="T65" s="33"/>
      <c r="U65" s="33"/>
      <c r="V65" s="33"/>
      <c r="W65" s="33"/>
      <c r="X65" s="33"/>
      <c r="Y65" s="33"/>
      <c r="Z65" s="33"/>
      <c r="AA65" s="33"/>
      <c r="AB65" s="33"/>
      <c r="AC65" s="33"/>
      <c r="AD65" s="33"/>
      <c r="AE65" s="33"/>
    </row>
    <row r="66" spans="1:31">
      <c r="B66" s="19"/>
      <c r="L66" s="19"/>
    </row>
    <row r="67" spans="1:31">
      <c r="B67" s="19"/>
      <c r="L67" s="19"/>
    </row>
    <row r="68" spans="1:31">
      <c r="B68" s="19"/>
      <c r="L68" s="19"/>
    </row>
    <row r="69" spans="1:31">
      <c r="B69" s="19"/>
      <c r="L69" s="19"/>
    </row>
    <row r="70" spans="1:31">
      <c r="B70" s="19"/>
      <c r="L70" s="19"/>
    </row>
    <row r="71" spans="1:31">
      <c r="B71" s="19"/>
      <c r="L71" s="19"/>
    </row>
    <row r="72" spans="1:31">
      <c r="B72" s="19"/>
      <c r="L72" s="19"/>
    </row>
    <row r="73" spans="1:31">
      <c r="B73" s="19"/>
      <c r="L73" s="19"/>
    </row>
    <row r="74" spans="1:31">
      <c r="B74" s="19"/>
      <c r="L74" s="19"/>
    </row>
    <row r="75" spans="1:31">
      <c r="B75" s="19"/>
      <c r="L75" s="19"/>
    </row>
    <row r="76" spans="1:31" s="2" customFormat="1" ht="12.75">
      <c r="A76" s="33"/>
      <c r="B76" s="38"/>
      <c r="C76" s="33"/>
      <c r="D76" s="133" t="s">
        <v>49</v>
      </c>
      <c r="E76" s="134"/>
      <c r="F76" s="135" t="s">
        <v>50</v>
      </c>
      <c r="G76" s="133" t="s">
        <v>49</v>
      </c>
      <c r="H76" s="134"/>
      <c r="I76" s="134"/>
      <c r="J76" s="136" t="s">
        <v>50</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100</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4" t="str">
        <f>E7</f>
        <v>Oprava výhybek a kolejí žst. Nymburk hl. n.</v>
      </c>
      <c r="F85" s="285"/>
      <c r="G85" s="285"/>
      <c r="H85" s="285"/>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98</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72" t="str">
        <f>E9</f>
        <v>SO 05 - KSU a TP</v>
      </c>
      <c r="F87" s="283"/>
      <c r="G87" s="283"/>
      <c r="H87" s="283"/>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f>IF(J12="","",J12)</f>
        <v>45019</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23</v>
      </c>
      <c r="D91" s="35"/>
      <c r="E91" s="35"/>
      <c r="F91" s="26" t="str">
        <f>E15</f>
        <v>Zimola Bohumil</v>
      </c>
      <c r="G91" s="35"/>
      <c r="H91" s="35"/>
      <c r="I91" s="28" t="s">
        <v>29</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27</v>
      </c>
      <c r="D92" s="35"/>
      <c r="E92" s="35"/>
      <c r="F92" s="26" t="str">
        <f>IF(E18="","",E18)</f>
        <v>Vyplň údaj</v>
      </c>
      <c r="G92" s="35"/>
      <c r="H92" s="35"/>
      <c r="I92" s="28" t="s">
        <v>31</v>
      </c>
      <c r="J92" s="31" t="str">
        <f>E24</f>
        <v>Hospodková Marcela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101</v>
      </c>
      <c r="D94" s="143"/>
      <c r="E94" s="143"/>
      <c r="F94" s="143"/>
      <c r="G94" s="143"/>
      <c r="H94" s="143"/>
      <c r="I94" s="143"/>
      <c r="J94" s="144" t="s">
        <v>102</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103</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104</v>
      </c>
    </row>
    <row r="97" spans="1:31" s="9" customFormat="1" ht="24.95" customHeight="1">
      <c r="B97" s="146"/>
      <c r="C97" s="147"/>
      <c r="D97" s="148" t="s">
        <v>109</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110</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4" t="str">
        <f>E7</f>
        <v>Oprava výhybek a kolejí žst. Nymburk hl. n.</v>
      </c>
      <c r="F107" s="285"/>
      <c r="G107" s="285"/>
      <c r="H107" s="285"/>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98</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72" t="str">
        <f>E9</f>
        <v>SO 05 - KSU a TP</v>
      </c>
      <c r="F109" s="283"/>
      <c r="G109" s="283"/>
      <c r="H109" s="283"/>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f>IF(J12="","",J12)</f>
        <v>45019</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23</v>
      </c>
      <c r="D113" s="35"/>
      <c r="E113" s="35"/>
      <c r="F113" s="26" t="str">
        <f>E15</f>
        <v>Zimola Bohumil</v>
      </c>
      <c r="G113" s="35"/>
      <c r="H113" s="35"/>
      <c r="I113" s="28" t="s">
        <v>29</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27</v>
      </c>
      <c r="D114" s="35"/>
      <c r="E114" s="35"/>
      <c r="F114" s="26" t="str">
        <f>IF(E18="","",E18)</f>
        <v>Vyplň údaj</v>
      </c>
      <c r="G114" s="35"/>
      <c r="H114" s="35"/>
      <c r="I114" s="28" t="s">
        <v>31</v>
      </c>
      <c r="J114" s="31" t="str">
        <f>E24</f>
        <v>Hospodková Marcela</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111</v>
      </c>
      <c r="D116" s="155" t="s">
        <v>59</v>
      </c>
      <c r="E116" s="155" t="s">
        <v>55</v>
      </c>
      <c r="F116" s="155" t="s">
        <v>56</v>
      </c>
      <c r="G116" s="155" t="s">
        <v>112</v>
      </c>
      <c r="H116" s="155" t="s">
        <v>113</v>
      </c>
      <c r="I116" s="155" t="s">
        <v>114</v>
      </c>
      <c r="J116" s="155" t="s">
        <v>102</v>
      </c>
      <c r="K116" s="156" t="s">
        <v>115</v>
      </c>
      <c r="L116" s="157"/>
      <c r="M116" s="74" t="s">
        <v>1</v>
      </c>
      <c r="N116" s="75" t="s">
        <v>38</v>
      </c>
      <c r="O116" s="75" t="s">
        <v>116</v>
      </c>
      <c r="P116" s="75" t="s">
        <v>117</v>
      </c>
      <c r="Q116" s="75" t="s">
        <v>118</v>
      </c>
      <c r="R116" s="75" t="s">
        <v>119</v>
      </c>
      <c r="S116" s="75" t="s">
        <v>120</v>
      </c>
      <c r="T116" s="76" t="s">
        <v>121</v>
      </c>
      <c r="U116" s="152"/>
      <c r="V116" s="152"/>
      <c r="W116" s="152"/>
      <c r="X116" s="152"/>
      <c r="Y116" s="152"/>
      <c r="Z116" s="152"/>
      <c r="AA116" s="152"/>
      <c r="AB116" s="152"/>
      <c r="AC116" s="152"/>
      <c r="AD116" s="152"/>
      <c r="AE116" s="152"/>
    </row>
    <row r="117" spans="1:65" s="2" customFormat="1" ht="22.9" customHeight="1">
      <c r="A117" s="33"/>
      <c r="B117" s="34"/>
      <c r="C117" s="81" t="s">
        <v>122</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73</v>
      </c>
      <c r="AU117" s="16" t="s">
        <v>104</v>
      </c>
      <c r="BK117" s="162">
        <f>BK118</f>
        <v>0</v>
      </c>
    </row>
    <row r="118" spans="1:65" s="11" customFormat="1" ht="25.9" customHeight="1">
      <c r="B118" s="163"/>
      <c r="C118" s="164"/>
      <c r="D118" s="165" t="s">
        <v>73</v>
      </c>
      <c r="E118" s="166" t="s">
        <v>1324</v>
      </c>
      <c r="F118" s="166" t="s">
        <v>1325</v>
      </c>
      <c r="G118" s="164"/>
      <c r="H118" s="164"/>
      <c r="I118" s="167"/>
      <c r="J118" s="168">
        <f>BK118</f>
        <v>0</v>
      </c>
      <c r="K118" s="164"/>
      <c r="L118" s="169"/>
      <c r="M118" s="170"/>
      <c r="N118" s="171"/>
      <c r="O118" s="171"/>
      <c r="P118" s="172">
        <f>SUM(P119:P125)</f>
        <v>0</v>
      </c>
      <c r="Q118" s="171"/>
      <c r="R118" s="172">
        <f>SUM(R119:R125)</f>
        <v>0</v>
      </c>
      <c r="S118" s="171"/>
      <c r="T118" s="173">
        <f>SUM(T119:T125)</f>
        <v>0</v>
      </c>
      <c r="AR118" s="174" t="s">
        <v>176</v>
      </c>
      <c r="AT118" s="175" t="s">
        <v>73</v>
      </c>
      <c r="AU118" s="175" t="s">
        <v>74</v>
      </c>
      <c r="AY118" s="174" t="s">
        <v>125</v>
      </c>
      <c r="BK118" s="176">
        <f>SUM(BK119:BK125)</f>
        <v>0</v>
      </c>
    </row>
    <row r="119" spans="1:65" s="2" customFormat="1" ht="66.75" customHeight="1">
      <c r="A119" s="33"/>
      <c r="B119" s="34"/>
      <c r="C119" s="228" t="s">
        <v>82</v>
      </c>
      <c r="D119" s="228" t="s">
        <v>769</v>
      </c>
      <c r="E119" s="229" t="s">
        <v>1813</v>
      </c>
      <c r="F119" s="230" t="s">
        <v>1814</v>
      </c>
      <c r="G119" s="231" t="s">
        <v>159</v>
      </c>
      <c r="H119" s="232">
        <v>2</v>
      </c>
      <c r="I119" s="233"/>
      <c r="J119" s="234">
        <f>ROUND(I119*H119,2)</f>
        <v>0</v>
      </c>
      <c r="K119" s="230" t="s">
        <v>130</v>
      </c>
      <c r="L119" s="38"/>
      <c r="M119" s="235" t="s">
        <v>1</v>
      </c>
      <c r="N119" s="236" t="s">
        <v>39</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132</v>
      </c>
      <c r="AT119" s="189" t="s">
        <v>769</v>
      </c>
      <c r="AU119" s="189" t="s">
        <v>82</v>
      </c>
      <c r="AY119" s="16" t="s">
        <v>125</v>
      </c>
      <c r="BE119" s="190">
        <f>IF(N119="základní",J119,0)</f>
        <v>0</v>
      </c>
      <c r="BF119" s="190">
        <f>IF(N119="snížená",J119,0)</f>
        <v>0</v>
      </c>
      <c r="BG119" s="190">
        <f>IF(N119="zákl. přenesená",J119,0)</f>
        <v>0</v>
      </c>
      <c r="BH119" s="190">
        <f>IF(N119="sníž. přenesená",J119,0)</f>
        <v>0</v>
      </c>
      <c r="BI119" s="190">
        <f>IF(N119="nulová",J119,0)</f>
        <v>0</v>
      </c>
      <c r="BJ119" s="16" t="s">
        <v>82</v>
      </c>
      <c r="BK119" s="190">
        <f>ROUND(I119*H119,2)</f>
        <v>0</v>
      </c>
      <c r="BL119" s="16" t="s">
        <v>132</v>
      </c>
      <c r="BM119" s="189" t="s">
        <v>1818</v>
      </c>
    </row>
    <row r="120" spans="1:65" s="2" customFormat="1" ht="39">
      <c r="A120" s="33"/>
      <c r="B120" s="34"/>
      <c r="C120" s="35"/>
      <c r="D120" s="191" t="s">
        <v>134</v>
      </c>
      <c r="E120" s="35"/>
      <c r="F120" s="192" t="s">
        <v>1814</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134</v>
      </c>
      <c r="AU120" s="16" t="s">
        <v>82</v>
      </c>
    </row>
    <row r="121" spans="1:65" s="12" customFormat="1">
      <c r="B121" s="196"/>
      <c r="C121" s="197"/>
      <c r="D121" s="191" t="s">
        <v>135</v>
      </c>
      <c r="E121" s="198" t="s">
        <v>1</v>
      </c>
      <c r="F121" s="199" t="s">
        <v>1819</v>
      </c>
      <c r="G121" s="197"/>
      <c r="H121" s="198" t="s">
        <v>1</v>
      </c>
      <c r="I121" s="200"/>
      <c r="J121" s="197"/>
      <c r="K121" s="197"/>
      <c r="L121" s="201"/>
      <c r="M121" s="202"/>
      <c r="N121" s="203"/>
      <c r="O121" s="203"/>
      <c r="P121" s="203"/>
      <c r="Q121" s="203"/>
      <c r="R121" s="203"/>
      <c r="S121" s="203"/>
      <c r="T121" s="204"/>
      <c r="AT121" s="205" t="s">
        <v>135</v>
      </c>
      <c r="AU121" s="205" t="s">
        <v>82</v>
      </c>
      <c r="AV121" s="12" t="s">
        <v>82</v>
      </c>
      <c r="AW121" s="12" t="s">
        <v>30</v>
      </c>
      <c r="AX121" s="12" t="s">
        <v>74</v>
      </c>
      <c r="AY121" s="205" t="s">
        <v>125</v>
      </c>
    </row>
    <row r="122" spans="1:65" s="13" customFormat="1">
      <c r="B122" s="206"/>
      <c r="C122" s="207"/>
      <c r="D122" s="191" t="s">
        <v>135</v>
      </c>
      <c r="E122" s="208" t="s">
        <v>1</v>
      </c>
      <c r="F122" s="209" t="s">
        <v>82</v>
      </c>
      <c r="G122" s="207"/>
      <c r="H122" s="210">
        <v>1</v>
      </c>
      <c r="I122" s="211"/>
      <c r="J122" s="207"/>
      <c r="K122" s="207"/>
      <c r="L122" s="212"/>
      <c r="M122" s="213"/>
      <c r="N122" s="214"/>
      <c r="O122" s="214"/>
      <c r="P122" s="214"/>
      <c r="Q122" s="214"/>
      <c r="R122" s="214"/>
      <c r="S122" s="214"/>
      <c r="T122" s="215"/>
      <c r="AT122" s="216" t="s">
        <v>135</v>
      </c>
      <c r="AU122" s="216" t="s">
        <v>82</v>
      </c>
      <c r="AV122" s="13" t="s">
        <v>84</v>
      </c>
      <c r="AW122" s="13" t="s">
        <v>30</v>
      </c>
      <c r="AX122" s="13" t="s">
        <v>74</v>
      </c>
      <c r="AY122" s="216" t="s">
        <v>125</v>
      </c>
    </row>
    <row r="123" spans="1:65" s="12" customFormat="1">
      <c r="B123" s="196"/>
      <c r="C123" s="197"/>
      <c r="D123" s="191" t="s">
        <v>135</v>
      </c>
      <c r="E123" s="198" t="s">
        <v>1</v>
      </c>
      <c r="F123" s="199" t="s">
        <v>1820</v>
      </c>
      <c r="G123" s="197"/>
      <c r="H123" s="198" t="s">
        <v>1</v>
      </c>
      <c r="I123" s="200"/>
      <c r="J123" s="197"/>
      <c r="K123" s="197"/>
      <c r="L123" s="201"/>
      <c r="M123" s="202"/>
      <c r="N123" s="203"/>
      <c r="O123" s="203"/>
      <c r="P123" s="203"/>
      <c r="Q123" s="203"/>
      <c r="R123" s="203"/>
      <c r="S123" s="203"/>
      <c r="T123" s="204"/>
      <c r="AT123" s="205" t="s">
        <v>135</v>
      </c>
      <c r="AU123" s="205" t="s">
        <v>82</v>
      </c>
      <c r="AV123" s="12" t="s">
        <v>82</v>
      </c>
      <c r="AW123" s="12" t="s">
        <v>30</v>
      </c>
      <c r="AX123" s="12" t="s">
        <v>74</v>
      </c>
      <c r="AY123" s="205" t="s">
        <v>125</v>
      </c>
    </row>
    <row r="124" spans="1:65" s="13" customFormat="1">
      <c r="B124" s="206"/>
      <c r="C124" s="207"/>
      <c r="D124" s="191" t="s">
        <v>135</v>
      </c>
      <c r="E124" s="208" t="s">
        <v>1</v>
      </c>
      <c r="F124" s="209" t="s">
        <v>82</v>
      </c>
      <c r="G124" s="207"/>
      <c r="H124" s="210">
        <v>1</v>
      </c>
      <c r="I124" s="211"/>
      <c r="J124" s="207"/>
      <c r="K124" s="207"/>
      <c r="L124" s="212"/>
      <c r="M124" s="213"/>
      <c r="N124" s="214"/>
      <c r="O124" s="214"/>
      <c r="P124" s="214"/>
      <c r="Q124" s="214"/>
      <c r="R124" s="214"/>
      <c r="S124" s="214"/>
      <c r="T124" s="215"/>
      <c r="AT124" s="216" t="s">
        <v>135</v>
      </c>
      <c r="AU124" s="216" t="s">
        <v>82</v>
      </c>
      <c r="AV124" s="13" t="s">
        <v>84</v>
      </c>
      <c r="AW124" s="13" t="s">
        <v>30</v>
      </c>
      <c r="AX124" s="13" t="s">
        <v>74</v>
      </c>
      <c r="AY124" s="216" t="s">
        <v>125</v>
      </c>
    </row>
    <row r="125" spans="1:65" s="14" customFormat="1">
      <c r="B125" s="217"/>
      <c r="C125" s="218"/>
      <c r="D125" s="191" t="s">
        <v>135</v>
      </c>
      <c r="E125" s="219" t="s">
        <v>1</v>
      </c>
      <c r="F125" s="220" t="s">
        <v>138</v>
      </c>
      <c r="G125" s="218"/>
      <c r="H125" s="221">
        <v>2</v>
      </c>
      <c r="I125" s="222"/>
      <c r="J125" s="218"/>
      <c r="K125" s="218"/>
      <c r="L125" s="223"/>
      <c r="M125" s="237"/>
      <c r="N125" s="238"/>
      <c r="O125" s="238"/>
      <c r="P125" s="238"/>
      <c r="Q125" s="238"/>
      <c r="R125" s="238"/>
      <c r="S125" s="238"/>
      <c r="T125" s="239"/>
      <c r="AT125" s="227" t="s">
        <v>135</v>
      </c>
      <c r="AU125" s="227" t="s">
        <v>82</v>
      </c>
      <c r="AV125" s="14" t="s">
        <v>132</v>
      </c>
      <c r="AW125" s="14" t="s">
        <v>30</v>
      </c>
      <c r="AX125" s="14" t="s">
        <v>82</v>
      </c>
      <c r="AY125" s="227" t="s">
        <v>125</v>
      </c>
    </row>
    <row r="126" spans="1:65" s="2" customFormat="1" ht="6.95" customHeight="1">
      <c r="A126" s="33"/>
      <c r="B126" s="53"/>
      <c r="C126" s="54"/>
      <c r="D126" s="54"/>
      <c r="E126" s="54"/>
      <c r="F126" s="54"/>
      <c r="G126" s="54"/>
      <c r="H126" s="54"/>
      <c r="I126" s="54"/>
      <c r="J126" s="54"/>
      <c r="K126" s="54"/>
      <c r="L126" s="38"/>
      <c r="M126" s="33"/>
      <c r="O126" s="33"/>
      <c r="P126" s="33"/>
      <c r="Q126" s="33"/>
      <c r="R126" s="33"/>
      <c r="S126" s="33"/>
      <c r="T126" s="33"/>
      <c r="U126" s="33"/>
      <c r="V126" s="33"/>
      <c r="W126" s="33"/>
      <c r="X126" s="33"/>
      <c r="Y126" s="33"/>
      <c r="Z126" s="33"/>
      <c r="AA126" s="33"/>
      <c r="AB126" s="33"/>
      <c r="AC126" s="33"/>
      <c r="AD126" s="33"/>
      <c r="AE126" s="33"/>
    </row>
  </sheetData>
  <sheetProtection algorithmName="SHA-512" hashValue="Jh8o1hfgeuidC7XlsMl/xIDmcr5SfGtTv5Z2rTH8Eqxt02vwmcr+rTKuvgf1enHn31vvrUJlC4jBgjtDg4qbLQ==" saltValue="7vmMOrcbB2HVEufF1mqFg3bOJjgfYTj1UCGfFJehski/OPzEVFRMb96YXpTDgf/ZuZBPptD6Yy65q1PTO4NeKg==" spinCount="100000" sheet="1" objects="1" scenarios="1" formatColumns="0" formatRows="0" autoFilter="0"/>
  <autoFilter ref="C116:K125" xr:uid="{00000000-0009-0000-0000-00000500000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Oprava SK č.3,5 a...</vt:lpstr>
      <vt:lpstr>SO 02 - Oprava SK č.1,2 a...</vt:lpstr>
      <vt:lpstr>SO 03 - Přeprava mechanizace</vt:lpstr>
      <vt:lpstr>SO 04 - VON</vt:lpstr>
      <vt:lpstr>SO 05 - KSU a TP</vt:lpstr>
      <vt:lpstr>'Rekapitulace stavby'!Názvy_tisku</vt:lpstr>
      <vt:lpstr>'SO 01 - Oprava SK č.3,5 a...'!Názvy_tisku</vt:lpstr>
      <vt:lpstr>'SO 02 - Oprava SK č.1,2 a...'!Názvy_tisku</vt:lpstr>
      <vt:lpstr>'SO 03 - Přeprava mechanizace'!Názvy_tisku</vt:lpstr>
      <vt:lpstr>'SO 04 - VON'!Názvy_tisku</vt:lpstr>
      <vt:lpstr>'SO 05 - KSU a TP'!Názvy_tisku</vt:lpstr>
      <vt:lpstr>'Rekapitulace stavby'!Oblast_tisku</vt:lpstr>
      <vt:lpstr>'SO 01 - Oprava SK č.3,5 a...'!Oblast_tisku</vt:lpstr>
      <vt:lpstr>'SO 02 - Oprava SK č.1,2 a...'!Oblast_tisku</vt:lpstr>
      <vt:lpstr>'SO 03 - Přeprava mechanizace'!Oblast_tisku</vt:lpstr>
      <vt:lpstr>'SO 04 - VON'!Oblast_tisku</vt:lpstr>
      <vt:lpstr>'SO 05 - KSU a TP'!Oblast_tisku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Hospodková Marcela</dc:creator>
  <cp:lastModifiedBy>Hospodková Marcela</cp:lastModifiedBy>
  <dcterms:created xsi:type="dcterms:W3CDTF">2023-04-11T05:59:03Z</dcterms:created>
  <dcterms:modified xsi:type="dcterms:W3CDTF">2023-04-11T06:10:57Z</dcterms:modified>
</cp:coreProperties>
</file>